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55" windowWidth="20160" windowHeight="7980"/>
  </bookViews>
  <sheets>
    <sheet name="Hmotnosť jadra" sheetId="1" r:id="rId1"/>
    <sheet name="Pružiny" sheetId="4" r:id="rId2"/>
  </sheets>
  <calcPr calcId="145621"/>
</workbook>
</file>

<file path=xl/calcChain.xml><?xml version="1.0" encoding="utf-8"?>
<calcChain xmlns="http://schemas.openxmlformats.org/spreadsheetml/2006/main">
  <c r="C4" i="4" l="1"/>
  <c r="G8" i="4"/>
  <c r="H8" i="4"/>
  <c r="I8" i="4" s="1"/>
  <c r="H9" i="4"/>
  <c r="I9" i="4" s="1"/>
  <c r="D23" i="1" l="1"/>
  <c r="D22" i="1" l="1"/>
  <c r="D15" i="1" l="1"/>
  <c r="D9" i="1"/>
  <c r="D8" i="1"/>
  <c r="D12" i="1"/>
  <c r="D5" i="1"/>
  <c r="D19" i="1" l="1"/>
  <c r="D18" i="1"/>
  <c r="D24" i="1"/>
</calcChain>
</file>

<file path=xl/comments1.xml><?xml version="1.0" encoding="utf-8"?>
<comments xmlns="http://schemas.openxmlformats.org/spreadsheetml/2006/main">
  <authors>
    <author>Peter Budai</author>
    <author>HP</author>
  </authors>
  <commentList>
    <comment ref="B8" authorId="0">
      <text>
        <r>
          <rPr>
            <b/>
            <sz val="8"/>
            <color indexed="81"/>
            <rFont val="Tahoma"/>
            <family val="2"/>
            <charset val="238"/>
          </rPr>
          <t>Peter Budai:</t>
        </r>
        <r>
          <rPr>
            <sz val="8"/>
            <color indexed="81"/>
            <rFont val="Tahoma"/>
            <family val="2"/>
            <charset val="238"/>
          </rPr>
          <t xml:space="preserve">
http://www.sodemann-pruziny.cz/online-obchod/tazne-pruziny/nerezova-ocel-rada-a-a-b</t>
        </r>
      </text>
    </comment>
    <comment ref="B9" authorId="1">
      <text>
        <r>
          <rPr>
            <b/>
            <sz val="9"/>
            <color indexed="81"/>
            <rFont val="Tahoma"/>
            <family val="2"/>
            <charset val="238"/>
          </rPr>
          <t>HP:</t>
        </r>
        <r>
          <rPr>
            <sz val="9"/>
            <color indexed="81"/>
            <rFont val="Tahoma"/>
            <family val="2"/>
            <charset val="238"/>
          </rPr>
          <t xml:space="preserve">
http://www.sodemann-pruziny.cz/online-obchod/tazne-pruziny/nerezova-ocel-rada-a-a-b</t>
        </r>
      </text>
    </comment>
  </commentList>
</comments>
</file>

<file path=xl/sharedStrings.xml><?xml version="1.0" encoding="utf-8"?>
<sst xmlns="http://schemas.openxmlformats.org/spreadsheetml/2006/main" count="33" uniqueCount="28">
  <si>
    <t>polomer [mm]</t>
  </si>
  <si>
    <r>
      <t>hustota jadra [kg/mm</t>
    </r>
    <r>
      <rPr>
        <vertAlign val="superscript"/>
        <sz val="11"/>
        <color theme="1"/>
        <rFont val="Calibri"/>
        <family val="2"/>
        <charset val="238"/>
        <scheme val="minor"/>
      </rPr>
      <t>3</t>
    </r>
    <r>
      <rPr>
        <sz val="11"/>
        <color theme="1"/>
        <rFont val="Calibri"/>
        <family val="2"/>
        <charset val="238"/>
        <scheme val="minor"/>
      </rPr>
      <t>]</t>
    </r>
  </si>
  <si>
    <r>
      <t>jadro-</t>
    </r>
    <r>
      <rPr>
        <sz val="11"/>
        <color theme="1"/>
        <rFont val="Calibri"/>
        <family val="2"/>
        <charset val="238"/>
        <scheme val="minor"/>
      </rPr>
      <t>CARBON STEEL 12 040</t>
    </r>
  </si>
  <si>
    <t>sila pri max vychylke [N]</t>
  </si>
  <si>
    <t>F0 - počiatočná sila [N]</t>
  </si>
  <si>
    <t>maximálna sila [N]</t>
  </si>
  <si>
    <t>maximálny zdvih [mm]</t>
  </si>
  <si>
    <t>R - tuhost pružiny [N/mm]</t>
  </si>
  <si>
    <r>
      <t>L</t>
    </r>
    <r>
      <rPr>
        <b/>
        <vertAlign val="subscript"/>
        <sz val="11"/>
        <color theme="1"/>
        <rFont val="Calibri"/>
        <family val="2"/>
        <charset val="238"/>
        <scheme val="minor"/>
      </rPr>
      <t>0</t>
    </r>
    <r>
      <rPr>
        <b/>
        <sz val="11"/>
        <color theme="1"/>
        <rFont val="Calibri"/>
        <family val="2"/>
        <charset val="238"/>
        <scheme val="minor"/>
      </rPr>
      <t xml:space="preserve"> - dlzka volneho stavu [mm]</t>
    </r>
  </si>
  <si>
    <t>D - priemer pruziny [mm]</t>
  </si>
  <si>
    <t>d - priemer drotu [mm]</t>
  </si>
  <si>
    <t>max. priemer [mm]</t>
  </si>
  <si>
    <t>min. priemer [mm]</t>
  </si>
  <si>
    <r>
      <t>max. dlzka L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0 </t>
    </r>
    <r>
      <rPr>
        <sz val="11"/>
        <color theme="1"/>
        <rFont val="Calibri"/>
        <family val="2"/>
        <charset val="238"/>
        <scheme val="minor"/>
      </rPr>
      <t>[mm]</t>
    </r>
  </si>
  <si>
    <t>max vychylka [mm]</t>
  </si>
  <si>
    <t>objem pohyblivých častí</t>
  </si>
  <si>
    <t>hmotnosť pohyblivých častí</t>
  </si>
  <si>
    <t>celková hmotnosť [kg]</t>
  </si>
  <si>
    <t>výstupok hriadeľu</t>
  </si>
  <si>
    <t>zarážka (valec)</t>
  </si>
  <si>
    <t>rozmery pohyblivých častí</t>
  </si>
  <si>
    <r>
      <t>hustota hriadeľu [kg/mm</t>
    </r>
    <r>
      <rPr>
        <vertAlign val="superscript"/>
        <sz val="11"/>
        <color theme="1"/>
        <rFont val="Calibri"/>
        <family val="2"/>
        <charset val="238"/>
        <scheme val="minor"/>
      </rPr>
      <t>3</t>
    </r>
    <r>
      <rPr>
        <sz val="11"/>
        <color theme="1"/>
        <rFont val="Calibri"/>
        <family val="2"/>
        <charset val="238"/>
        <scheme val="minor"/>
      </rPr>
      <t>]</t>
    </r>
  </si>
  <si>
    <r>
      <t>hriadeľ [mm</t>
    </r>
    <r>
      <rPr>
        <vertAlign val="superscript"/>
        <sz val="11"/>
        <color theme="1"/>
        <rFont val="Calibri"/>
        <family val="2"/>
        <charset val="238"/>
        <scheme val="minor"/>
      </rPr>
      <t>3</t>
    </r>
    <r>
      <rPr>
        <sz val="11"/>
        <color theme="1"/>
        <rFont val="Calibri"/>
        <family val="2"/>
        <charset val="238"/>
        <scheme val="minor"/>
      </rPr>
      <t>]</t>
    </r>
  </si>
  <si>
    <r>
      <t>feromagnetické jadro [mm</t>
    </r>
    <r>
      <rPr>
        <vertAlign val="superscript"/>
        <sz val="11"/>
        <color theme="1"/>
        <rFont val="Calibri"/>
        <family val="2"/>
        <charset val="238"/>
        <scheme val="minor"/>
      </rPr>
      <t>3</t>
    </r>
    <r>
      <rPr>
        <sz val="11"/>
        <color theme="1"/>
        <rFont val="Calibri"/>
        <family val="2"/>
        <charset val="238"/>
        <scheme val="minor"/>
      </rPr>
      <t>]</t>
    </r>
  </si>
  <si>
    <t>výška [mm]</t>
  </si>
  <si>
    <t>výška1  [mm]</t>
  </si>
  <si>
    <t>výška2  [mm]</t>
  </si>
  <si>
    <r>
      <t xml:space="preserve">hriadeľ </t>
    </r>
    <r>
      <rPr>
        <sz val="11"/>
        <color theme="1"/>
        <rFont val="Calibri"/>
        <family val="2"/>
        <charset val="238"/>
        <scheme val="minor"/>
      </rPr>
      <t>- Aluminium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</si>
</sst>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b/>
      <vertAlign val="subscript"/>
      <sz val="11"/>
      <color theme="1"/>
      <name val="Calibri"/>
      <family val="2"/>
      <charset val="238"/>
      <scheme val="minor"/>
    </font>
    <font>
      <vertAlign val="subscript"/>
      <sz val="11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2" fontId="0" fillId="0" borderId="0" xfId="0" applyNumberFormat="1"/>
    <xf numFmtId="164" fontId="0" fillId="2" borderId="1" xfId="0" applyNumberFormat="1" applyFill="1" applyBorder="1"/>
    <xf numFmtId="0" fontId="0" fillId="2" borderId="1" xfId="0" applyFill="1" applyBorder="1"/>
    <xf numFmtId="0" fontId="0" fillId="0" borderId="0" xfId="0" applyFill="1"/>
    <xf numFmtId="164" fontId="0" fillId="3" borderId="1" xfId="0" applyNumberFormat="1" applyFill="1" applyBorder="1"/>
    <xf numFmtId="0" fontId="0" fillId="0" borderId="1" xfId="0" applyFill="1" applyBorder="1"/>
    <xf numFmtId="0" fontId="1" fillId="3" borderId="1" xfId="0" applyFont="1" applyFill="1" applyBorder="1"/>
    <xf numFmtId="0" fontId="1" fillId="0" borderId="1" xfId="0" applyFont="1" applyBorder="1"/>
    <xf numFmtId="0" fontId="0" fillId="3" borderId="1" xfId="0" applyFill="1" applyBorder="1"/>
    <xf numFmtId="0" fontId="0" fillId="0" borderId="6" xfId="0" applyFont="1" applyBorder="1"/>
    <xf numFmtId="0" fontId="0" fillId="0" borderId="7" xfId="0" applyBorder="1"/>
    <xf numFmtId="0" fontId="0" fillId="0" borderId="8" xfId="0" applyFont="1" applyBorder="1"/>
    <xf numFmtId="0" fontId="0" fillId="0" borderId="9" xfId="0" applyBorder="1"/>
    <xf numFmtId="1" fontId="0" fillId="0" borderId="9" xfId="0" applyNumberFormat="1" applyBorder="1"/>
    <xf numFmtId="0" fontId="0" fillId="0" borderId="10" xfId="0" applyFont="1" applyBorder="1"/>
    <xf numFmtId="0" fontId="0" fillId="0" borderId="11" xfId="0" applyBorder="1"/>
    <xf numFmtId="0" fontId="0" fillId="0" borderId="4" xfId="0" applyFont="1" applyBorder="1"/>
    <xf numFmtId="1" fontId="0" fillId="0" borderId="5" xfId="0" applyNumberFormat="1" applyBorder="1"/>
    <xf numFmtId="0" fontId="0" fillId="0" borderId="4" xfId="0" applyBorder="1"/>
    <xf numFmtId="11" fontId="0" fillId="0" borderId="5" xfId="0" applyNumberFormat="1" applyBorder="1"/>
    <xf numFmtId="0" fontId="0" fillId="0" borderId="6" xfId="0" applyBorder="1"/>
    <xf numFmtId="11" fontId="0" fillId="0" borderId="7" xfId="0" applyNumberFormat="1" applyBorder="1"/>
    <xf numFmtId="0" fontId="1" fillId="0" borderId="8" xfId="0" applyFont="1" applyBorder="1"/>
    <xf numFmtId="2" fontId="1" fillId="0" borderId="9" xfId="0" applyNumberFormat="1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H20" sqref="H20"/>
    </sheetView>
  </sheetViews>
  <sheetFormatPr defaultRowHeight="15" x14ac:dyDescent="0.25"/>
  <cols>
    <col min="3" max="3" width="29.7109375" bestFit="1" customWidth="1"/>
    <col min="4" max="4" width="11" bestFit="1" customWidth="1"/>
  </cols>
  <sheetData>
    <row r="1" spans="1:4" ht="15.75" thickBot="1" x14ac:dyDescent="0.3">
      <c r="A1" s="2"/>
    </row>
    <row r="2" spans="1:4" ht="15.75" thickBot="1" x14ac:dyDescent="0.3">
      <c r="C2" s="26" t="s">
        <v>20</v>
      </c>
      <c r="D2" s="27"/>
    </row>
    <row r="3" spans="1:4" x14ac:dyDescent="0.25">
      <c r="C3" s="28" t="s">
        <v>2</v>
      </c>
      <c r="D3" s="29"/>
    </row>
    <row r="4" spans="1:4" x14ac:dyDescent="0.25">
      <c r="C4" s="11" t="s">
        <v>0</v>
      </c>
      <c r="D4" s="12">
        <v>14</v>
      </c>
    </row>
    <row r="5" spans="1:4" ht="15.75" thickBot="1" x14ac:dyDescent="0.3">
      <c r="C5" s="13" t="s">
        <v>24</v>
      </c>
      <c r="D5" s="14">
        <f>68+14</f>
        <v>82</v>
      </c>
    </row>
    <row r="6" spans="1:4" x14ac:dyDescent="0.25">
      <c r="C6" s="28" t="s">
        <v>27</v>
      </c>
      <c r="D6" s="29"/>
    </row>
    <row r="7" spans="1:4" x14ac:dyDescent="0.25">
      <c r="C7" s="11" t="s">
        <v>0</v>
      </c>
      <c r="D7" s="12">
        <v>7</v>
      </c>
    </row>
    <row r="8" spans="1:4" x14ac:dyDescent="0.25">
      <c r="C8" s="11" t="s">
        <v>25</v>
      </c>
      <c r="D8" s="12">
        <f>100.5-68</f>
        <v>32.5</v>
      </c>
    </row>
    <row r="9" spans="1:4" ht="15.75" thickBot="1" x14ac:dyDescent="0.3">
      <c r="C9" s="13" t="s">
        <v>26</v>
      </c>
      <c r="D9" s="14">
        <f>127-105</f>
        <v>22</v>
      </c>
    </row>
    <row r="10" spans="1:4" x14ac:dyDescent="0.25">
      <c r="C10" s="28" t="s">
        <v>18</v>
      </c>
      <c r="D10" s="29"/>
    </row>
    <row r="11" spans="1:4" x14ac:dyDescent="0.25">
      <c r="C11" s="11" t="s">
        <v>0</v>
      </c>
      <c r="D11" s="12">
        <v>2.2999999999999998</v>
      </c>
    </row>
    <row r="12" spans="1:4" ht="15.75" thickBot="1" x14ac:dyDescent="0.3">
      <c r="C12" s="16" t="s">
        <v>24</v>
      </c>
      <c r="D12" s="17">
        <f>68-65.5</f>
        <v>2.5</v>
      </c>
    </row>
    <row r="13" spans="1:4" x14ac:dyDescent="0.25">
      <c r="C13" s="28" t="s">
        <v>19</v>
      </c>
      <c r="D13" s="29"/>
    </row>
    <row r="14" spans="1:4" x14ac:dyDescent="0.25">
      <c r="C14" s="11" t="s">
        <v>0</v>
      </c>
      <c r="D14" s="12">
        <v>12</v>
      </c>
    </row>
    <row r="15" spans="1:4" ht="15.75" thickBot="1" x14ac:dyDescent="0.3">
      <c r="C15" s="13" t="s">
        <v>24</v>
      </c>
      <c r="D15" s="14">
        <f>105-100.5</f>
        <v>4.5</v>
      </c>
    </row>
    <row r="16" spans="1:4" ht="15.75" thickBot="1" x14ac:dyDescent="0.3"/>
    <row r="17" spans="3:4" ht="15.75" thickBot="1" x14ac:dyDescent="0.3">
      <c r="C17" s="26" t="s">
        <v>15</v>
      </c>
      <c r="D17" s="27"/>
    </row>
    <row r="18" spans="3:4" ht="17.25" x14ac:dyDescent="0.25">
      <c r="C18" s="18" t="s">
        <v>23</v>
      </c>
      <c r="D18" s="19">
        <f>PI()*(D5*D4^2-D12*D11^2)</f>
        <v>50450.129565651427</v>
      </c>
    </row>
    <row r="19" spans="3:4" ht="18" thickBot="1" x14ac:dyDescent="0.3">
      <c r="C19" s="13" t="s">
        <v>22</v>
      </c>
      <c r="D19" s="15">
        <f>PI()*(D8*D7^2+D12*D11^2+D9*D7^2+D15*D14^2)</f>
        <v>10466.922783781452</v>
      </c>
    </row>
    <row r="20" spans="3:4" ht="15.75" thickBot="1" x14ac:dyDescent="0.3"/>
    <row r="21" spans="3:4" ht="15.75" thickBot="1" x14ac:dyDescent="0.3">
      <c r="C21" s="26" t="s">
        <v>16</v>
      </c>
      <c r="D21" s="27"/>
    </row>
    <row r="22" spans="3:4" ht="17.25" x14ac:dyDescent="0.25">
      <c r="C22" s="20" t="s">
        <v>1</v>
      </c>
      <c r="D22" s="21">
        <f>0.00000756</f>
        <v>7.5599999999999996E-6</v>
      </c>
    </row>
    <row r="23" spans="3:4" ht="17.25" x14ac:dyDescent="0.25">
      <c r="C23" s="22" t="s">
        <v>21</v>
      </c>
      <c r="D23" s="23">
        <f>0.0000027</f>
        <v>2.7E-6</v>
      </c>
    </row>
    <row r="24" spans="3:4" ht="15.75" thickBot="1" x14ac:dyDescent="0.3">
      <c r="C24" s="24" t="s">
        <v>17</v>
      </c>
      <c r="D24" s="25">
        <f>D22*D18+D23*D19</f>
        <v>0.4096636710325347</v>
      </c>
    </row>
  </sheetData>
  <mergeCells count="7">
    <mergeCell ref="C2:D2"/>
    <mergeCell ref="C21:D21"/>
    <mergeCell ref="C3:D3"/>
    <mergeCell ref="C10:D10"/>
    <mergeCell ref="C6:D6"/>
    <mergeCell ref="C13:D13"/>
    <mergeCell ref="C17:D17"/>
  </mergeCells>
  <pageMargins left="0.7" right="0.7" top="0.78740157499999996" bottom="0.78740157499999996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I9"/>
  <sheetViews>
    <sheetView zoomScale="85" zoomScaleNormal="85" workbookViewId="0">
      <selection activeCell="E15" sqref="E15"/>
    </sheetView>
  </sheetViews>
  <sheetFormatPr defaultRowHeight="15" x14ac:dyDescent="0.25"/>
  <cols>
    <col min="2" max="2" width="24.28515625" bestFit="1" customWidth="1"/>
    <col min="3" max="3" width="23.7109375" bestFit="1" customWidth="1"/>
    <col min="4" max="4" width="27.42578125" bestFit="1" customWidth="1"/>
    <col min="5" max="5" width="24.42578125" bestFit="1" customWidth="1"/>
    <col min="6" max="6" width="21.5703125" bestFit="1" customWidth="1"/>
    <col min="7" max="7" width="17.7109375" bestFit="1" customWidth="1"/>
    <col min="8" max="8" width="21.140625" bestFit="1" customWidth="1"/>
    <col min="9" max="9" width="22.85546875" bestFit="1" customWidth="1"/>
    <col min="10" max="10" width="12.7109375" bestFit="1" customWidth="1"/>
  </cols>
  <sheetData>
    <row r="2" spans="2:9" x14ac:dyDescent="0.25">
      <c r="B2" s="10" t="s">
        <v>14</v>
      </c>
      <c r="C2" s="10">
        <v>12</v>
      </c>
    </row>
    <row r="3" spans="2:9" ht="18" x14ac:dyDescent="0.35">
      <c r="B3" s="10" t="s">
        <v>13</v>
      </c>
      <c r="C3" s="10">
        <v>68</v>
      </c>
    </row>
    <row r="4" spans="2:9" x14ac:dyDescent="0.25">
      <c r="B4" s="10" t="s">
        <v>12</v>
      </c>
      <c r="C4" s="10">
        <f>2*14</f>
        <v>28</v>
      </c>
    </row>
    <row r="5" spans="2:9" x14ac:dyDescent="0.25">
      <c r="B5" s="10" t="s">
        <v>11</v>
      </c>
      <c r="C5" s="10">
        <v>46</v>
      </c>
    </row>
    <row r="7" spans="2:9" s="1" customFormat="1" ht="18" x14ac:dyDescent="0.35">
      <c r="B7" s="9" t="s">
        <v>10</v>
      </c>
      <c r="C7" s="9" t="s">
        <v>9</v>
      </c>
      <c r="D7" s="9" t="s">
        <v>8</v>
      </c>
      <c r="E7" s="9" t="s">
        <v>7</v>
      </c>
      <c r="F7" s="9" t="s">
        <v>6</v>
      </c>
      <c r="G7" s="9" t="s">
        <v>5</v>
      </c>
      <c r="H7" s="8" t="s">
        <v>4</v>
      </c>
      <c r="I7" s="8" t="s">
        <v>3</v>
      </c>
    </row>
    <row r="8" spans="2:9" s="5" customFormat="1" x14ac:dyDescent="0.25">
      <c r="B8" s="7">
        <v>2.8</v>
      </c>
      <c r="C8" s="7">
        <v>30</v>
      </c>
      <c r="D8" s="7">
        <v>69.8</v>
      </c>
      <c r="E8" s="7">
        <v>2.59</v>
      </c>
      <c r="F8" s="7">
        <v>54.7</v>
      </c>
      <c r="G8" s="7">
        <f>167</f>
        <v>167</v>
      </c>
      <c r="H8" s="6">
        <f>G8-F8*E8</f>
        <v>25.326999999999998</v>
      </c>
      <c r="I8" s="6">
        <f>H8+E8*$C$2</f>
        <v>56.406999999999996</v>
      </c>
    </row>
    <row r="9" spans="2:9" x14ac:dyDescent="0.25">
      <c r="B9" s="4">
        <v>2.5</v>
      </c>
      <c r="C9" s="4">
        <v>28</v>
      </c>
      <c r="D9" s="4">
        <v>64.3</v>
      </c>
      <c r="E9" s="4">
        <v>1.99</v>
      </c>
      <c r="F9" s="4">
        <v>55.6</v>
      </c>
      <c r="G9" s="4">
        <v>131</v>
      </c>
      <c r="H9" s="3">
        <f>G9-F9*E9</f>
        <v>20.355999999999995</v>
      </c>
      <c r="I9" s="3">
        <f>H9+E9*$C$2</f>
        <v>44.23599999999999</v>
      </c>
    </row>
  </sheetData>
  <pageMargins left="0.7" right="0.7" top="0.78740157499999996" bottom="0.78740157499999996" header="0.3" footer="0.3"/>
  <pageSetup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Hmotnosť jadra</vt:lpstr>
      <vt:lpstr>Pružiny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Budai</dc:creator>
  <cp:lastModifiedBy>Peter Budai</cp:lastModifiedBy>
  <dcterms:created xsi:type="dcterms:W3CDTF">2016-04-13T12:20:03Z</dcterms:created>
  <dcterms:modified xsi:type="dcterms:W3CDTF">2017-01-05T10:23:30Z</dcterms:modified>
</cp:coreProperties>
</file>