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xml" ContentType="application/vnd.openxmlformats-officedocument.drawing+xml"/>
  <Override PartName="/xl/tables/table1.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gar\Desktop\Angi\Škola\Bakalářka\"/>
    </mc:Choice>
  </mc:AlternateContent>
  <xr:revisionPtr revIDLastSave="0" documentId="13_ncr:1_{FBAEDE1D-56A4-45EC-B780-E1743C24FC39}" xr6:coauthVersionLast="45" xr6:coauthVersionMax="45" xr10:uidLastSave="{00000000-0000-0000-0000-000000000000}"/>
  <bookViews>
    <workbookView xWindow="3450" yWindow="300" windowWidth="18600" windowHeight="20280" xr2:uid="{00000000-000D-0000-FFFF-FFFF00000000}"/>
  </bookViews>
  <sheets>
    <sheet name="Úvodní list" sheetId="1" r:id="rId1"/>
    <sheet name="Kriteriální matice" sheetId="2" r:id="rId2"/>
    <sheet name="Transformované matice" sheetId="3" r:id="rId3"/>
    <sheet name="Metoda váženého součtu" sheetId="4" r:id="rId4"/>
    <sheet name="Metoda TOPSI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21" i="3" l="1"/>
  <c r="P21" i="3"/>
  <c r="O21" i="3"/>
  <c r="N21" i="3"/>
  <c r="M21" i="3"/>
  <c r="L21" i="3"/>
  <c r="K21" i="3"/>
  <c r="J21" i="3"/>
  <c r="I21" i="3"/>
  <c r="H21" i="3"/>
  <c r="G21" i="3"/>
  <c r="F21" i="3"/>
  <c r="E21" i="3"/>
  <c r="D21" i="3"/>
  <c r="C21" i="3"/>
  <c r="Q20" i="3"/>
  <c r="P20" i="3"/>
  <c r="O20" i="3"/>
  <c r="N20" i="3"/>
  <c r="M20" i="3"/>
  <c r="L20" i="3"/>
  <c r="K20" i="3"/>
  <c r="J20" i="3"/>
  <c r="I20" i="3"/>
  <c r="H20" i="3"/>
  <c r="G20" i="3"/>
  <c r="F20" i="3"/>
  <c r="E20" i="3"/>
  <c r="D20" i="3"/>
  <c r="C20" i="3"/>
  <c r="Q19" i="3"/>
  <c r="P19" i="3"/>
  <c r="O19" i="3"/>
  <c r="N19" i="3"/>
  <c r="M19" i="3"/>
  <c r="L19" i="3"/>
  <c r="K19" i="3"/>
  <c r="J19" i="3"/>
  <c r="I19" i="3"/>
  <c r="H19" i="3"/>
  <c r="G19" i="3"/>
  <c r="F19" i="3"/>
  <c r="E19" i="3"/>
  <c r="D19" i="3"/>
  <c r="C19" i="3"/>
  <c r="Q18" i="3"/>
  <c r="P18" i="3"/>
  <c r="O18" i="3"/>
  <c r="N18" i="3"/>
  <c r="M18" i="3"/>
  <c r="L18" i="3"/>
  <c r="K18" i="3"/>
  <c r="J18" i="3"/>
  <c r="I18" i="3"/>
  <c r="H18" i="3"/>
  <c r="G18" i="3"/>
  <c r="F18" i="3"/>
  <c r="E18" i="3"/>
  <c r="D18" i="3"/>
  <c r="C18" i="3"/>
  <c r="Q17" i="3"/>
  <c r="P17" i="3"/>
  <c r="O17" i="3"/>
  <c r="N17" i="3"/>
  <c r="M17" i="3"/>
  <c r="L17" i="3"/>
  <c r="K17" i="3"/>
  <c r="J17" i="3"/>
  <c r="I17" i="3"/>
  <c r="H17" i="3"/>
  <c r="G17" i="3"/>
  <c r="F17" i="3"/>
  <c r="E17" i="3"/>
  <c r="D17" i="3"/>
  <c r="C17" i="3"/>
  <c r="Q16" i="3"/>
  <c r="P16" i="3"/>
  <c r="O16" i="3"/>
  <c r="N16" i="3"/>
  <c r="M16" i="3"/>
  <c r="L16" i="3"/>
  <c r="K16" i="3"/>
  <c r="J16" i="3"/>
  <c r="I16" i="3"/>
  <c r="H16" i="3"/>
  <c r="G16" i="3"/>
  <c r="F16" i="3"/>
  <c r="E16" i="3"/>
  <c r="D16" i="3"/>
  <c r="C16" i="3"/>
  <c r="Q15" i="3"/>
  <c r="P15" i="3"/>
  <c r="O15" i="3"/>
  <c r="N15" i="3"/>
  <c r="M15" i="3"/>
  <c r="L15" i="3"/>
  <c r="K15" i="3"/>
  <c r="J15" i="3"/>
  <c r="I15" i="3"/>
  <c r="H15" i="3"/>
  <c r="G15" i="3"/>
  <c r="F15" i="3"/>
  <c r="E15" i="3"/>
  <c r="D15" i="3"/>
  <c r="C15" i="3"/>
  <c r="Q14" i="3"/>
  <c r="P14" i="3"/>
  <c r="O14" i="3"/>
  <c r="N14" i="3"/>
  <c r="M14" i="3"/>
  <c r="L14" i="3"/>
  <c r="K14" i="3"/>
  <c r="J14" i="3"/>
  <c r="I14" i="3"/>
  <c r="H14" i="3"/>
  <c r="G14" i="3"/>
  <c r="F14" i="3"/>
  <c r="E14" i="3"/>
  <c r="D14" i="3"/>
  <c r="C14" i="3"/>
  <c r="Q13" i="3"/>
  <c r="P13" i="3"/>
  <c r="O13" i="3"/>
  <c r="N13" i="3"/>
  <c r="M13" i="3"/>
  <c r="L13" i="3"/>
  <c r="K13" i="3"/>
  <c r="J13" i="3"/>
  <c r="I13" i="3"/>
  <c r="H13" i="3"/>
  <c r="G13" i="3"/>
  <c r="F13" i="3"/>
  <c r="E13" i="3"/>
  <c r="D13" i="3"/>
  <c r="C13" i="3"/>
  <c r="Q12" i="3"/>
  <c r="P12" i="3"/>
  <c r="O12" i="3"/>
  <c r="N12" i="3"/>
  <c r="M12" i="3"/>
  <c r="L12" i="3"/>
  <c r="K12" i="3"/>
  <c r="J12" i="3"/>
  <c r="I12" i="3"/>
  <c r="H12" i="3"/>
  <c r="G12" i="3"/>
  <c r="F12" i="3"/>
  <c r="E12" i="3"/>
  <c r="D12" i="3"/>
  <c r="C12" i="3"/>
  <c r="Q11" i="3"/>
  <c r="P11" i="3"/>
  <c r="O11" i="3"/>
  <c r="N11" i="3"/>
  <c r="M11" i="3"/>
  <c r="L11" i="3"/>
  <c r="K11" i="3"/>
  <c r="J11" i="3"/>
  <c r="I11" i="3"/>
  <c r="H11" i="3"/>
  <c r="G11" i="3"/>
  <c r="F11" i="3"/>
  <c r="E11" i="3"/>
  <c r="D11" i="3"/>
  <c r="C11" i="3"/>
  <c r="Q10" i="3"/>
  <c r="P10" i="3"/>
  <c r="O10" i="3"/>
  <c r="N10" i="3"/>
  <c r="M10" i="3"/>
  <c r="L10" i="3"/>
  <c r="K10" i="3"/>
  <c r="J10" i="3"/>
  <c r="I10" i="3"/>
  <c r="H10" i="3"/>
  <c r="G10" i="3"/>
  <c r="F10" i="3"/>
  <c r="E10" i="3"/>
  <c r="D10" i="3"/>
  <c r="C10" i="3"/>
  <c r="Q9" i="3"/>
  <c r="P9" i="3"/>
  <c r="O9" i="3"/>
  <c r="N9" i="3"/>
  <c r="M9" i="3"/>
  <c r="L9" i="3"/>
  <c r="K9" i="3"/>
  <c r="J9" i="3"/>
  <c r="I9" i="3"/>
  <c r="H9" i="3"/>
  <c r="G9" i="3"/>
  <c r="F9" i="3"/>
  <c r="E9" i="3"/>
  <c r="D9" i="3"/>
  <c r="C9" i="3"/>
  <c r="Q8" i="3"/>
  <c r="P8" i="3"/>
  <c r="O8" i="3"/>
  <c r="N8" i="3"/>
  <c r="M8" i="3"/>
  <c r="L8" i="3"/>
  <c r="K8" i="3"/>
  <c r="J8" i="3"/>
  <c r="I8" i="3"/>
  <c r="H8" i="3"/>
  <c r="G8" i="3"/>
  <c r="F8" i="3"/>
  <c r="E8" i="3"/>
  <c r="D8" i="3"/>
  <c r="C8" i="3"/>
  <c r="Q7" i="3"/>
  <c r="P7" i="3"/>
  <c r="O7" i="3"/>
  <c r="N7" i="3"/>
  <c r="M7" i="3"/>
  <c r="L7" i="3"/>
  <c r="K7" i="3"/>
  <c r="J7" i="3"/>
  <c r="I7" i="3"/>
  <c r="H7" i="3"/>
  <c r="G7" i="3"/>
  <c r="F7" i="3"/>
  <c r="E7" i="3"/>
  <c r="D7" i="3"/>
  <c r="C7" i="3"/>
  <c r="C28" i="3" l="1"/>
  <c r="Q49" i="3" l="1"/>
  <c r="Q58" i="3" s="1"/>
  <c r="Q15" i="5" s="1"/>
  <c r="P49" i="3"/>
  <c r="P65" i="3" s="1"/>
  <c r="P22" i="5" s="1"/>
  <c r="O49" i="3"/>
  <c r="O65" i="3" s="1"/>
  <c r="O22" i="5" s="1"/>
  <c r="N49" i="3"/>
  <c r="N59" i="3" s="1"/>
  <c r="N16" i="5" s="1"/>
  <c r="M49" i="3"/>
  <c r="M60" i="3" s="1"/>
  <c r="M17" i="5" s="1"/>
  <c r="L49" i="3"/>
  <c r="L54" i="3" s="1"/>
  <c r="L11" i="5" s="1"/>
  <c r="K49" i="3"/>
  <c r="K62" i="3" s="1"/>
  <c r="K19" i="5" s="1"/>
  <c r="J49" i="3"/>
  <c r="J63" i="3" s="1"/>
  <c r="J20" i="5" s="1"/>
  <c r="I49" i="3"/>
  <c r="I57" i="3" s="1"/>
  <c r="I14" i="5" s="1"/>
  <c r="H49" i="3"/>
  <c r="H63" i="3" s="1"/>
  <c r="G49" i="3"/>
  <c r="G57" i="3" s="1"/>
  <c r="F49" i="3"/>
  <c r="F58" i="3" s="1"/>
  <c r="E49" i="3"/>
  <c r="E63" i="3" s="1"/>
  <c r="D49" i="3"/>
  <c r="D59" i="3" s="1"/>
  <c r="C49" i="3"/>
  <c r="C65" i="3" s="1"/>
  <c r="N51" i="3" l="1"/>
  <c r="N8" i="5" s="1"/>
  <c r="O54" i="3"/>
  <c r="O11" i="5" s="1"/>
  <c r="N55" i="3"/>
  <c r="N12" i="5" s="1"/>
  <c r="G61" i="3"/>
  <c r="J51" i="3"/>
  <c r="J8" i="5" s="1"/>
  <c r="J24" i="5" s="1"/>
  <c r="M61" i="3"/>
  <c r="M18" i="5" s="1"/>
  <c r="J56" i="3"/>
  <c r="J13" i="5" s="1"/>
  <c r="O62" i="3"/>
  <c r="O19" i="5" s="1"/>
  <c r="O51" i="3"/>
  <c r="O8" i="5" s="1"/>
  <c r="O23" i="5" s="1"/>
  <c r="M56" i="3"/>
  <c r="M13" i="5" s="1"/>
  <c r="N63" i="3"/>
  <c r="N20" i="5" s="1"/>
  <c r="M52" i="3"/>
  <c r="M9" i="5" s="1"/>
  <c r="G58" i="3"/>
  <c r="J64" i="3"/>
  <c r="J21" i="5" s="1"/>
  <c r="N52" i="3"/>
  <c r="N9" i="5" s="1"/>
  <c r="J59" i="3"/>
  <c r="J16" i="5" s="1"/>
  <c r="J56" i="5" s="1"/>
  <c r="M64" i="3"/>
  <c r="M21" i="5" s="1"/>
  <c r="G53" i="3"/>
  <c r="G10" i="5" s="1"/>
  <c r="O59" i="3"/>
  <c r="O16" i="5" s="1"/>
  <c r="G65" i="3"/>
  <c r="M53" i="3"/>
  <c r="M10" i="5" s="1"/>
  <c r="N60" i="3"/>
  <c r="N17" i="5" s="1"/>
  <c r="K63" i="3"/>
  <c r="K20" i="5" s="1"/>
  <c r="K58" i="3"/>
  <c r="K15" i="5" s="1"/>
  <c r="K55" i="3"/>
  <c r="K12" i="5" s="1"/>
  <c r="K65" i="3"/>
  <c r="K22" i="5" s="1"/>
  <c r="P53" i="3"/>
  <c r="P10" i="5" s="1"/>
  <c r="L57" i="3"/>
  <c r="L14" i="5" s="1"/>
  <c r="I64" i="3"/>
  <c r="I21" i="5" s="1"/>
  <c r="I56" i="3"/>
  <c r="I13" i="5" s="1"/>
  <c r="I63" i="3"/>
  <c r="I20" i="5" s="1"/>
  <c r="I55" i="3"/>
  <c r="I12" i="5" s="1"/>
  <c r="I62" i="3"/>
  <c r="I19" i="5" s="1"/>
  <c r="I54" i="3"/>
  <c r="I11" i="5" s="1"/>
  <c r="I61" i="3"/>
  <c r="I18" i="5" s="1"/>
  <c r="I53" i="3"/>
  <c r="I10" i="5" s="1"/>
  <c r="I59" i="3"/>
  <c r="I16" i="5" s="1"/>
  <c r="I51" i="3"/>
  <c r="I8" i="5" s="1"/>
  <c r="I65" i="3"/>
  <c r="I22" i="5" s="1"/>
  <c r="I58" i="3"/>
  <c r="I15" i="5" s="1"/>
  <c r="L61" i="3"/>
  <c r="L18" i="5" s="1"/>
  <c r="L53" i="3"/>
  <c r="L10" i="5" s="1"/>
  <c r="L60" i="3"/>
  <c r="L17" i="5" s="1"/>
  <c r="L52" i="3"/>
  <c r="L9" i="5" s="1"/>
  <c r="L59" i="3"/>
  <c r="L16" i="5" s="1"/>
  <c r="L51" i="3"/>
  <c r="L8" i="5" s="1"/>
  <c r="L65" i="3"/>
  <c r="L22" i="5" s="1"/>
  <c r="L58" i="3"/>
  <c r="L15" i="5" s="1"/>
  <c r="L64" i="3"/>
  <c r="L21" i="5" s="1"/>
  <c r="L56" i="3"/>
  <c r="L13" i="5" s="1"/>
  <c r="L63" i="3"/>
  <c r="L20" i="5" s="1"/>
  <c r="L55" i="3"/>
  <c r="L12" i="5" s="1"/>
  <c r="P61" i="3"/>
  <c r="P18" i="5" s="1"/>
  <c r="I52" i="3"/>
  <c r="I9" i="5" s="1"/>
  <c r="P58" i="3"/>
  <c r="P15" i="5" s="1"/>
  <c r="L62" i="3"/>
  <c r="L19" i="5" s="1"/>
  <c r="P57" i="3"/>
  <c r="P14" i="5" s="1"/>
  <c r="P64" i="3"/>
  <c r="P21" i="5" s="1"/>
  <c r="P56" i="3"/>
  <c r="P13" i="5" s="1"/>
  <c r="P63" i="3"/>
  <c r="P20" i="5" s="1"/>
  <c r="P55" i="3"/>
  <c r="P12" i="5" s="1"/>
  <c r="P62" i="3"/>
  <c r="P19" i="5" s="1"/>
  <c r="P54" i="3"/>
  <c r="P11" i="5" s="1"/>
  <c r="P60" i="3"/>
  <c r="P17" i="5" s="1"/>
  <c r="P52" i="3"/>
  <c r="P9" i="5" s="1"/>
  <c r="P59" i="3"/>
  <c r="P16" i="5" s="1"/>
  <c r="P51" i="3"/>
  <c r="P8" i="5" s="1"/>
  <c r="I60" i="3"/>
  <c r="I17" i="5" s="1"/>
  <c r="G51" i="3"/>
  <c r="G8" i="5" s="1"/>
  <c r="O52" i="3"/>
  <c r="O9" i="5" s="1"/>
  <c r="N53" i="3"/>
  <c r="N10" i="5" s="1"/>
  <c r="M54" i="3"/>
  <c r="M11" i="5" s="1"/>
  <c r="K56" i="3"/>
  <c r="K13" i="5" s="1"/>
  <c r="J57" i="3"/>
  <c r="J14" i="5" s="1"/>
  <c r="G59" i="3"/>
  <c r="O60" i="3"/>
  <c r="O17" i="5" s="1"/>
  <c r="N61" i="3"/>
  <c r="N18" i="5" s="1"/>
  <c r="M62" i="3"/>
  <c r="M19" i="5" s="1"/>
  <c r="K64" i="3"/>
  <c r="K21" i="5" s="1"/>
  <c r="G52" i="3"/>
  <c r="G9" i="5" s="1"/>
  <c r="O53" i="3"/>
  <c r="O10" i="5" s="1"/>
  <c r="N54" i="3"/>
  <c r="N11" i="5" s="1"/>
  <c r="M55" i="3"/>
  <c r="M12" i="5" s="1"/>
  <c r="K57" i="3"/>
  <c r="K14" i="5" s="1"/>
  <c r="J58" i="3"/>
  <c r="J15" i="5" s="1"/>
  <c r="G60" i="3"/>
  <c r="O61" i="3"/>
  <c r="O18" i="5" s="1"/>
  <c r="N62" i="3"/>
  <c r="N19" i="5" s="1"/>
  <c r="M63" i="3"/>
  <c r="M20" i="5" s="1"/>
  <c r="J65" i="3"/>
  <c r="J22" i="5" s="1"/>
  <c r="K51" i="3"/>
  <c r="K8" i="5" s="1"/>
  <c r="J52" i="3"/>
  <c r="J9" i="5" s="1"/>
  <c r="G54" i="3"/>
  <c r="G11" i="5" s="1"/>
  <c r="O55" i="3"/>
  <c r="O12" i="5" s="1"/>
  <c r="N56" i="3"/>
  <c r="N13" i="5" s="1"/>
  <c r="M57" i="3"/>
  <c r="M14" i="5" s="1"/>
  <c r="K59" i="3"/>
  <c r="K16" i="5" s="1"/>
  <c r="J60" i="3"/>
  <c r="J17" i="5" s="1"/>
  <c r="G62" i="3"/>
  <c r="O63" i="3"/>
  <c r="O20" i="5" s="1"/>
  <c r="N64" i="3"/>
  <c r="N21" i="5" s="1"/>
  <c r="K52" i="3"/>
  <c r="K9" i="5" s="1"/>
  <c r="J53" i="3"/>
  <c r="J10" i="5" s="1"/>
  <c r="G55" i="3"/>
  <c r="G12" i="5" s="1"/>
  <c r="O56" i="3"/>
  <c r="O13" i="5" s="1"/>
  <c r="N57" i="3"/>
  <c r="N14" i="5" s="1"/>
  <c r="M58" i="3"/>
  <c r="M15" i="5" s="1"/>
  <c r="K60" i="3"/>
  <c r="K17" i="5" s="1"/>
  <c r="J61" i="3"/>
  <c r="J18" i="5" s="1"/>
  <c r="G63" i="3"/>
  <c r="O64" i="3"/>
  <c r="O21" i="5" s="1"/>
  <c r="M65" i="3"/>
  <c r="M22" i="5" s="1"/>
  <c r="M51" i="3"/>
  <c r="M8" i="5" s="1"/>
  <c r="K53" i="3"/>
  <c r="K10" i="5" s="1"/>
  <c r="J54" i="3"/>
  <c r="J11" i="5" s="1"/>
  <c r="G56" i="3"/>
  <c r="G13" i="5" s="1"/>
  <c r="O57" i="3"/>
  <c r="O14" i="5" s="1"/>
  <c r="N58" i="3"/>
  <c r="N15" i="5" s="1"/>
  <c r="M59" i="3"/>
  <c r="M16" i="5" s="1"/>
  <c r="K61" i="3"/>
  <c r="K18" i="5" s="1"/>
  <c r="J62" i="3"/>
  <c r="J19" i="5" s="1"/>
  <c r="G64" i="3"/>
  <c r="N65" i="3"/>
  <c r="N22" i="5" s="1"/>
  <c r="K54" i="3"/>
  <c r="K11" i="5" s="1"/>
  <c r="J55" i="3"/>
  <c r="J12" i="5" s="1"/>
  <c r="O58" i="3"/>
  <c r="O15" i="5" s="1"/>
  <c r="F65" i="3"/>
  <c r="H62" i="3"/>
  <c r="H60" i="3"/>
  <c r="H52" i="3"/>
  <c r="H9" i="5" s="1"/>
  <c r="H58" i="3"/>
  <c r="H64" i="3"/>
  <c r="H56" i="3"/>
  <c r="H13" i="5" s="1"/>
  <c r="H54" i="3"/>
  <c r="H11" i="5" s="1"/>
  <c r="H53" i="3"/>
  <c r="H10" i="5" s="1"/>
  <c r="H57" i="3"/>
  <c r="H61" i="3"/>
  <c r="H65" i="3"/>
  <c r="H51" i="3"/>
  <c r="H8" i="5" s="1"/>
  <c r="H55" i="3"/>
  <c r="H12" i="5" s="1"/>
  <c r="H59" i="3"/>
  <c r="Q56" i="3"/>
  <c r="Q13" i="5" s="1"/>
  <c r="Q63" i="3"/>
  <c r="Q20" i="5" s="1"/>
  <c r="Q51" i="3"/>
  <c r="Q8" i="5" s="1"/>
  <c r="Q24" i="5" s="1"/>
  <c r="Q57" i="3"/>
  <c r="Q14" i="5" s="1"/>
  <c r="Q53" i="3"/>
  <c r="Q10" i="5" s="1"/>
  <c r="Q55" i="3"/>
  <c r="Q12" i="5" s="1"/>
  <c r="Q61" i="3"/>
  <c r="Q18" i="5" s="1"/>
  <c r="Q64" i="3"/>
  <c r="Q21" i="5" s="1"/>
  <c r="Q59" i="3"/>
  <c r="Q16" i="5" s="1"/>
  <c r="Q54" i="3"/>
  <c r="Q11" i="5" s="1"/>
  <c r="Q62" i="3"/>
  <c r="Q19" i="5" s="1"/>
  <c r="Q52" i="3"/>
  <c r="Q9" i="5" s="1"/>
  <c r="Q60" i="3"/>
  <c r="Q17" i="5" s="1"/>
  <c r="Q65" i="3"/>
  <c r="Q22" i="5" s="1"/>
  <c r="C52" i="3"/>
  <c r="C9" i="5" s="1"/>
  <c r="C54" i="3"/>
  <c r="C11" i="5" s="1"/>
  <c r="C56" i="3"/>
  <c r="C13" i="5" s="1"/>
  <c r="C58" i="3"/>
  <c r="C60" i="3"/>
  <c r="C62" i="3"/>
  <c r="C64" i="3"/>
  <c r="C51" i="3"/>
  <c r="C8" i="5" s="1"/>
  <c r="C53" i="3"/>
  <c r="C10" i="5" s="1"/>
  <c r="C55" i="3"/>
  <c r="C12" i="5" s="1"/>
  <c r="C57" i="3"/>
  <c r="C59" i="3"/>
  <c r="C61" i="3"/>
  <c r="C63" i="3"/>
  <c r="F51" i="3"/>
  <c r="F8" i="5" s="1"/>
  <c r="F60" i="3"/>
  <c r="F55" i="3"/>
  <c r="F12" i="5" s="1"/>
  <c r="F57" i="3"/>
  <c r="F52" i="3"/>
  <c r="F9" i="5" s="1"/>
  <c r="F63" i="3"/>
  <c r="F54" i="3"/>
  <c r="F11" i="5" s="1"/>
  <c r="F62" i="3"/>
  <c r="F59" i="3"/>
  <c r="F56" i="3"/>
  <c r="F13" i="5" s="1"/>
  <c r="F64" i="3"/>
  <c r="F53" i="3"/>
  <c r="F10" i="5" s="1"/>
  <c r="F61" i="3"/>
  <c r="E54" i="3"/>
  <c r="E11" i="5" s="1"/>
  <c r="E58" i="3"/>
  <c r="E62" i="3"/>
  <c r="E53" i="3"/>
  <c r="E10" i="5" s="1"/>
  <c r="E57" i="3"/>
  <c r="E61" i="3"/>
  <c r="E65" i="3"/>
  <c r="E52" i="3"/>
  <c r="E9" i="5" s="1"/>
  <c r="E56" i="3"/>
  <c r="E13" i="5" s="1"/>
  <c r="E60" i="3"/>
  <c r="E64" i="3"/>
  <c r="E51" i="3"/>
  <c r="E8" i="5" s="1"/>
  <c r="E55" i="3"/>
  <c r="E12" i="5" s="1"/>
  <c r="E59" i="3"/>
  <c r="D58" i="3"/>
  <c r="D57" i="3"/>
  <c r="D65" i="3"/>
  <c r="D64" i="3"/>
  <c r="D55" i="3"/>
  <c r="D12" i="5" s="1"/>
  <c r="D63" i="3"/>
  <c r="D54" i="3"/>
  <c r="D11" i="5" s="1"/>
  <c r="D62" i="3"/>
  <c r="D56" i="3"/>
  <c r="D13" i="5" s="1"/>
  <c r="D53" i="3"/>
  <c r="D10" i="5" s="1"/>
  <c r="D61" i="3"/>
  <c r="D52" i="3"/>
  <c r="D9" i="5" s="1"/>
  <c r="D60" i="3"/>
  <c r="D51" i="3"/>
  <c r="D8" i="5" s="1"/>
  <c r="N29" i="3"/>
  <c r="N28" i="3"/>
  <c r="K28" i="3"/>
  <c r="Q29" i="3"/>
  <c r="Q28" i="3"/>
  <c r="P29" i="3"/>
  <c r="P28" i="3"/>
  <c r="O29" i="3"/>
  <c r="O28" i="3"/>
  <c r="M28" i="3"/>
  <c r="M29" i="3"/>
  <c r="L28" i="3"/>
  <c r="L29" i="3"/>
  <c r="K29" i="3"/>
  <c r="J28" i="3"/>
  <c r="J29" i="3"/>
  <c r="I29" i="3"/>
  <c r="I28" i="3"/>
  <c r="H29" i="3"/>
  <c r="H28" i="3"/>
  <c r="G29" i="3"/>
  <c r="G28" i="3"/>
  <c r="F28" i="3"/>
  <c r="F29" i="3"/>
  <c r="E28" i="3"/>
  <c r="E29" i="3"/>
  <c r="D28" i="3"/>
  <c r="D29" i="3"/>
  <c r="C29" i="3"/>
  <c r="J61" i="5" l="1"/>
  <c r="O40" i="5"/>
  <c r="O37" i="5"/>
  <c r="O32" i="5"/>
  <c r="O43" i="5"/>
  <c r="J23" i="5"/>
  <c r="J41" i="5" s="1"/>
  <c r="O24" i="5"/>
  <c r="O48" i="5" s="1"/>
  <c r="N38" i="5"/>
  <c r="N23" i="5"/>
  <c r="N31" i="5" s="1"/>
  <c r="N24" i="5"/>
  <c r="N57" i="5" s="1"/>
  <c r="Q23" i="5"/>
  <c r="Q33" i="5" s="1"/>
  <c r="N52" i="5"/>
  <c r="O29" i="5"/>
  <c r="N56" i="5"/>
  <c r="N59" i="5"/>
  <c r="N40" i="5"/>
  <c r="J48" i="5"/>
  <c r="I24" i="5"/>
  <c r="I54" i="5" s="1"/>
  <c r="I23" i="5"/>
  <c r="I35" i="5" s="1"/>
  <c r="M44" i="3"/>
  <c r="M21" i="4" s="1"/>
  <c r="M36" i="3"/>
  <c r="M13" i="4" s="1"/>
  <c r="M43" i="3"/>
  <c r="M20" i="4" s="1"/>
  <c r="M35" i="3"/>
  <c r="M12" i="4" s="1"/>
  <c r="M37" i="3"/>
  <c r="M14" i="4" s="1"/>
  <c r="M42" i="3"/>
  <c r="M19" i="4" s="1"/>
  <c r="M34" i="3"/>
  <c r="M11" i="4" s="1"/>
  <c r="M33" i="3"/>
  <c r="M10" i="4" s="1"/>
  <c r="M32" i="3"/>
  <c r="M9" i="4" s="1"/>
  <c r="M41" i="3"/>
  <c r="M18" i="4" s="1"/>
  <c r="M40" i="3"/>
  <c r="M17" i="4" s="1"/>
  <c r="M45" i="3"/>
  <c r="M22" i="4" s="1"/>
  <c r="M39" i="3"/>
  <c r="M16" i="4" s="1"/>
  <c r="M31" i="3"/>
  <c r="M8" i="4" s="1"/>
  <c r="M38" i="3"/>
  <c r="M15" i="4" s="1"/>
  <c r="O42" i="5"/>
  <c r="J50" i="5"/>
  <c r="N53" i="5"/>
  <c r="O39" i="5"/>
  <c r="N50" i="5"/>
  <c r="J53" i="5"/>
  <c r="G41" i="3"/>
  <c r="G18" i="4" s="1"/>
  <c r="G33" i="3"/>
  <c r="G10" i="4" s="1"/>
  <c r="G40" i="3"/>
  <c r="G17" i="4" s="1"/>
  <c r="G32" i="3"/>
  <c r="G9" i="4" s="1"/>
  <c r="G39" i="3"/>
  <c r="G16" i="4" s="1"/>
  <c r="G31" i="3"/>
  <c r="G8" i="4" s="1"/>
  <c r="G37" i="3"/>
  <c r="G14" i="4" s="1"/>
  <c r="G38" i="3"/>
  <c r="G15" i="4" s="1"/>
  <c r="G45" i="3"/>
  <c r="G22" i="4" s="1"/>
  <c r="G44" i="3"/>
  <c r="G21" i="4" s="1"/>
  <c r="G36" i="3"/>
  <c r="G13" i="4" s="1"/>
  <c r="G42" i="3"/>
  <c r="G19" i="4" s="1"/>
  <c r="G34" i="3"/>
  <c r="G11" i="4" s="1"/>
  <c r="G43" i="3"/>
  <c r="G20" i="4" s="1"/>
  <c r="G35" i="3"/>
  <c r="G12" i="4" s="1"/>
  <c r="O36" i="5"/>
  <c r="N55" i="5"/>
  <c r="O33" i="5"/>
  <c r="O30" i="5"/>
  <c r="I58" i="5"/>
  <c r="M24" i="5"/>
  <c r="M54" i="5" s="1"/>
  <c r="M23" i="5"/>
  <c r="M35" i="5" s="1"/>
  <c r="Q42" i="5"/>
  <c r="J52" i="5"/>
  <c r="O35" i="5"/>
  <c r="J58" i="5"/>
  <c r="N61" i="5"/>
  <c r="J55" i="5"/>
  <c r="N58" i="5"/>
  <c r="G24" i="5"/>
  <c r="G53" i="5" s="1"/>
  <c r="G23" i="5"/>
  <c r="G29" i="5" s="1"/>
  <c r="P24" i="5"/>
  <c r="P62" i="5" s="1"/>
  <c r="P23" i="5"/>
  <c r="P43" i="5" s="1"/>
  <c r="L24" i="5"/>
  <c r="L51" i="5" s="1"/>
  <c r="L23" i="5"/>
  <c r="L32" i="5" s="1"/>
  <c r="J60" i="5"/>
  <c r="J59" i="5"/>
  <c r="I40" i="3"/>
  <c r="I17" i="4" s="1"/>
  <c r="I32" i="3"/>
  <c r="I9" i="4" s="1"/>
  <c r="I39" i="3"/>
  <c r="I16" i="4" s="1"/>
  <c r="I31" i="3"/>
  <c r="I8" i="4" s="1"/>
  <c r="I38" i="3"/>
  <c r="I15" i="4" s="1"/>
  <c r="I41" i="3"/>
  <c r="I18" i="4" s="1"/>
  <c r="I45" i="3"/>
  <c r="I22" i="4" s="1"/>
  <c r="I37" i="3"/>
  <c r="I14" i="4" s="1"/>
  <c r="I44" i="3"/>
  <c r="I21" i="4" s="1"/>
  <c r="I36" i="3"/>
  <c r="I13" i="4" s="1"/>
  <c r="I33" i="3"/>
  <c r="I10" i="4" s="1"/>
  <c r="I43" i="3"/>
  <c r="I20" i="4" s="1"/>
  <c r="I35" i="3"/>
  <c r="I12" i="4" s="1"/>
  <c r="I34" i="3"/>
  <c r="I11" i="4" s="1"/>
  <c r="I42" i="3"/>
  <c r="I19" i="4" s="1"/>
  <c r="N43" i="3"/>
  <c r="N20" i="4" s="1"/>
  <c r="N35" i="3"/>
  <c r="N12" i="4" s="1"/>
  <c r="N42" i="3"/>
  <c r="N19" i="4" s="1"/>
  <c r="N34" i="3"/>
  <c r="N11" i="4" s="1"/>
  <c r="N41" i="3"/>
  <c r="N18" i="4" s="1"/>
  <c r="N33" i="3"/>
  <c r="N10" i="4" s="1"/>
  <c r="N32" i="3"/>
  <c r="N9" i="4" s="1"/>
  <c r="N39" i="3"/>
  <c r="N16" i="4" s="1"/>
  <c r="N44" i="3"/>
  <c r="N21" i="4" s="1"/>
  <c r="N40" i="3"/>
  <c r="N17" i="4" s="1"/>
  <c r="N31" i="3"/>
  <c r="N8" i="4" s="1"/>
  <c r="N36" i="3"/>
  <c r="N13" i="4" s="1"/>
  <c r="N38" i="3"/>
  <c r="N15" i="4" s="1"/>
  <c r="N45" i="3"/>
  <c r="N22" i="4" s="1"/>
  <c r="N37" i="3"/>
  <c r="N14" i="4" s="1"/>
  <c r="J39" i="3"/>
  <c r="J16" i="4" s="1"/>
  <c r="J31" i="3"/>
  <c r="J8" i="4" s="1"/>
  <c r="J32" i="3"/>
  <c r="J9" i="4" s="1"/>
  <c r="J38" i="3"/>
  <c r="J15" i="4" s="1"/>
  <c r="J45" i="3"/>
  <c r="J22" i="4" s="1"/>
  <c r="J37" i="3"/>
  <c r="J14" i="4" s="1"/>
  <c r="J43" i="3"/>
  <c r="J20" i="4" s="1"/>
  <c r="J35" i="3"/>
  <c r="J12" i="4" s="1"/>
  <c r="J44" i="3"/>
  <c r="J21" i="4" s="1"/>
  <c r="J36" i="3"/>
  <c r="J13" i="4" s="1"/>
  <c r="J42" i="3"/>
  <c r="J19" i="4" s="1"/>
  <c r="J34" i="3"/>
  <c r="J11" i="4" s="1"/>
  <c r="J41" i="3"/>
  <c r="J18" i="4" s="1"/>
  <c r="J33" i="3"/>
  <c r="J10" i="4" s="1"/>
  <c r="J40" i="3"/>
  <c r="J17" i="4" s="1"/>
  <c r="O42" i="3"/>
  <c r="O19" i="4" s="1"/>
  <c r="O34" i="3"/>
  <c r="O11" i="4" s="1"/>
  <c r="O41" i="3"/>
  <c r="O18" i="4" s="1"/>
  <c r="O33" i="3"/>
  <c r="O10" i="4" s="1"/>
  <c r="O40" i="3"/>
  <c r="O17" i="4" s="1"/>
  <c r="O32" i="3"/>
  <c r="O9" i="4" s="1"/>
  <c r="O35" i="3"/>
  <c r="O12" i="4" s="1"/>
  <c r="O39" i="3"/>
  <c r="O16" i="4" s="1"/>
  <c r="O31" i="3"/>
  <c r="O8" i="4" s="1"/>
  <c r="O38" i="3"/>
  <c r="O15" i="4" s="1"/>
  <c r="O45" i="3"/>
  <c r="O22" i="4" s="1"/>
  <c r="O37" i="3"/>
  <c r="O14" i="4" s="1"/>
  <c r="O36" i="3"/>
  <c r="O13" i="4" s="1"/>
  <c r="O44" i="3"/>
  <c r="O21" i="4" s="1"/>
  <c r="O43" i="3"/>
  <c r="O20" i="4" s="1"/>
  <c r="Q39" i="5"/>
  <c r="O41" i="5"/>
  <c r="J49" i="5"/>
  <c r="O38" i="5"/>
  <c r="I59" i="5"/>
  <c r="O31" i="5"/>
  <c r="N62" i="5"/>
  <c r="J51" i="5"/>
  <c r="K24" i="5"/>
  <c r="K61" i="5" s="1"/>
  <c r="K23" i="5"/>
  <c r="K30" i="5" s="1"/>
  <c r="I55" i="5"/>
  <c r="I52" i="5"/>
  <c r="L45" i="3"/>
  <c r="L22" i="4" s="1"/>
  <c r="L37" i="3"/>
  <c r="L14" i="4" s="1"/>
  <c r="L44" i="3"/>
  <c r="L21" i="4" s="1"/>
  <c r="L36" i="3"/>
  <c r="L13" i="4" s="1"/>
  <c r="L43" i="3"/>
  <c r="L20" i="4" s="1"/>
  <c r="L35" i="3"/>
  <c r="L12" i="4" s="1"/>
  <c r="L42" i="3"/>
  <c r="L19" i="4" s="1"/>
  <c r="L34" i="3"/>
  <c r="L11" i="4" s="1"/>
  <c r="L41" i="3"/>
  <c r="L18" i="4" s="1"/>
  <c r="L33" i="3"/>
  <c r="L10" i="4" s="1"/>
  <c r="L38" i="3"/>
  <c r="L15" i="4" s="1"/>
  <c r="L40" i="3"/>
  <c r="L17" i="4" s="1"/>
  <c r="L32" i="3"/>
  <c r="L9" i="4" s="1"/>
  <c r="L39" i="3"/>
  <c r="L16" i="4" s="1"/>
  <c r="L31" i="3"/>
  <c r="L8" i="4" s="1"/>
  <c r="O34" i="5"/>
  <c r="K38" i="3"/>
  <c r="K15" i="4" s="1"/>
  <c r="K39" i="3"/>
  <c r="K16" i="4" s="1"/>
  <c r="K45" i="3"/>
  <c r="K22" i="4" s="1"/>
  <c r="K37" i="3"/>
  <c r="K14" i="4" s="1"/>
  <c r="K44" i="3"/>
  <c r="K21" i="4" s="1"/>
  <c r="K36" i="3"/>
  <c r="K13" i="4" s="1"/>
  <c r="K31" i="3"/>
  <c r="K8" i="4" s="1"/>
  <c r="K43" i="3"/>
  <c r="K20" i="4" s="1"/>
  <c r="K35" i="3"/>
  <c r="K12" i="4" s="1"/>
  <c r="K34" i="3"/>
  <c r="K11" i="4" s="1"/>
  <c r="K42" i="3"/>
  <c r="K19" i="4" s="1"/>
  <c r="K41" i="3"/>
  <c r="K18" i="4" s="1"/>
  <c r="K33" i="3"/>
  <c r="K10" i="4" s="1"/>
  <c r="K32" i="3"/>
  <c r="K9" i="4" s="1"/>
  <c r="K40" i="3"/>
  <c r="K17" i="4" s="1"/>
  <c r="P41" i="3"/>
  <c r="P18" i="4" s="1"/>
  <c r="P33" i="3"/>
  <c r="P10" i="4" s="1"/>
  <c r="P40" i="3"/>
  <c r="P17" i="4" s="1"/>
  <c r="P32" i="3"/>
  <c r="P9" i="4" s="1"/>
  <c r="P39" i="3"/>
  <c r="P16" i="4" s="1"/>
  <c r="P31" i="3"/>
  <c r="P8" i="4" s="1"/>
  <c r="P38" i="3"/>
  <c r="P15" i="4" s="1"/>
  <c r="P37" i="3"/>
  <c r="P14" i="4" s="1"/>
  <c r="P42" i="3"/>
  <c r="P19" i="4" s="1"/>
  <c r="P45" i="3"/>
  <c r="P22" i="4" s="1"/>
  <c r="P44" i="3"/>
  <c r="P21" i="4" s="1"/>
  <c r="P36" i="3"/>
  <c r="P13" i="4" s="1"/>
  <c r="P43" i="3"/>
  <c r="P20" i="4" s="1"/>
  <c r="P35" i="3"/>
  <c r="P12" i="4" s="1"/>
  <c r="P34" i="3"/>
  <c r="P11" i="4" s="1"/>
  <c r="N54" i="5"/>
  <c r="N35" i="5"/>
  <c r="J57" i="5"/>
  <c r="J62" i="5"/>
  <c r="N51" i="5"/>
  <c r="N32" i="5"/>
  <c r="J54" i="5"/>
  <c r="I57" i="5"/>
  <c r="I62" i="5"/>
  <c r="I43" i="5"/>
  <c r="I60" i="5"/>
  <c r="H45" i="3"/>
  <c r="H22" i="4" s="1"/>
  <c r="H44" i="3"/>
  <c r="H21" i="4" s="1"/>
  <c r="H36" i="3"/>
  <c r="H13" i="4" s="1"/>
  <c r="H35" i="3"/>
  <c r="H12" i="4" s="1"/>
  <c r="H33" i="3"/>
  <c r="H10" i="4" s="1"/>
  <c r="H40" i="3"/>
  <c r="H17" i="4" s="1"/>
  <c r="H32" i="3"/>
  <c r="H9" i="4" s="1"/>
  <c r="H31" i="3"/>
  <c r="H8" i="4" s="1"/>
  <c r="H37" i="3"/>
  <c r="H14" i="4" s="1"/>
  <c r="H43" i="3"/>
  <c r="H20" i="4" s="1"/>
  <c r="H39" i="3"/>
  <c r="H16" i="4" s="1"/>
  <c r="H42" i="3"/>
  <c r="H19" i="4" s="1"/>
  <c r="H38" i="3"/>
  <c r="H15" i="4" s="1"/>
  <c r="H34" i="3"/>
  <c r="H11" i="4" s="1"/>
  <c r="H41" i="3"/>
  <c r="H18" i="4" s="1"/>
  <c r="H24" i="5"/>
  <c r="H50" i="5" s="1"/>
  <c r="H23" i="5"/>
  <c r="H29" i="5" s="1"/>
  <c r="Q31" i="5"/>
  <c r="Q35" i="5"/>
  <c r="Q29" i="5"/>
  <c r="Q41" i="5"/>
  <c r="Q37" i="5"/>
  <c r="Q58" i="5"/>
  <c r="Q53" i="5"/>
  <c r="Q36" i="5"/>
  <c r="Q34" i="5"/>
  <c r="Q55" i="5"/>
  <c r="Q38" i="5"/>
  <c r="Q57" i="5"/>
  <c r="Q30" i="5"/>
  <c r="Q49" i="5"/>
  <c r="Q62" i="5"/>
  <c r="Q43" i="5"/>
  <c r="Q60" i="5"/>
  <c r="Q51" i="5"/>
  <c r="Q32" i="5"/>
  <c r="Q54" i="5"/>
  <c r="Q52" i="5"/>
  <c r="Q48" i="5"/>
  <c r="Q44" i="3"/>
  <c r="Q21" i="4" s="1"/>
  <c r="Q38" i="3"/>
  <c r="Q15" i="4" s="1"/>
  <c r="Q43" i="3"/>
  <c r="Q20" i="4" s="1"/>
  <c r="Q35" i="3"/>
  <c r="Q12" i="4" s="1"/>
  <c r="Q37" i="3"/>
  <c r="Q14" i="4" s="1"/>
  <c r="Q33" i="3"/>
  <c r="Q10" i="4" s="1"/>
  <c r="Q40" i="3"/>
  <c r="Q17" i="4" s="1"/>
  <c r="Q32" i="3"/>
  <c r="Q9" i="4" s="1"/>
  <c r="Q45" i="3"/>
  <c r="Q22" i="4" s="1"/>
  <c r="Q42" i="3"/>
  <c r="Q19" i="4" s="1"/>
  <c r="Q34" i="3"/>
  <c r="Q11" i="4" s="1"/>
  <c r="Q39" i="3"/>
  <c r="Q16" i="4" s="1"/>
  <c r="Q31" i="3"/>
  <c r="Q8" i="4" s="1"/>
  <c r="Q36" i="3"/>
  <c r="Q13" i="4" s="1"/>
  <c r="Q41" i="3"/>
  <c r="Q18" i="4" s="1"/>
  <c r="Q59" i="5"/>
  <c r="Q40" i="5"/>
  <c r="Q56" i="5"/>
  <c r="Q50" i="5"/>
  <c r="Q61" i="5"/>
  <c r="C23" i="5"/>
  <c r="C34" i="5" s="1"/>
  <c r="C24" i="5"/>
  <c r="C53" i="5" s="1"/>
  <c r="C34" i="3"/>
  <c r="C11" i="4" s="1"/>
  <c r="C37" i="3"/>
  <c r="C14" i="4" s="1"/>
  <c r="C32" i="4" s="1"/>
  <c r="C31" i="3"/>
  <c r="C8" i="4" s="1"/>
  <c r="C32" i="3"/>
  <c r="C9" i="4" s="1"/>
  <c r="C35" i="3"/>
  <c r="C12" i="4" s="1"/>
  <c r="C44" i="3"/>
  <c r="C21" i="4" s="1"/>
  <c r="C39" i="4" s="1"/>
  <c r="C42" i="3"/>
  <c r="C19" i="4" s="1"/>
  <c r="C37" i="4" s="1"/>
  <c r="C40" i="3"/>
  <c r="C17" i="4" s="1"/>
  <c r="C35" i="4" s="1"/>
  <c r="C38" i="3"/>
  <c r="C15" i="4" s="1"/>
  <c r="C33" i="4" s="1"/>
  <c r="C36" i="3"/>
  <c r="C13" i="4" s="1"/>
  <c r="C41" i="3"/>
  <c r="C18" i="4" s="1"/>
  <c r="C36" i="4" s="1"/>
  <c r="C43" i="3"/>
  <c r="C20" i="4" s="1"/>
  <c r="C38" i="4" s="1"/>
  <c r="C45" i="3"/>
  <c r="C22" i="4" s="1"/>
  <c r="C40" i="4" s="1"/>
  <c r="C39" i="3"/>
  <c r="C16" i="4" s="1"/>
  <c r="C34" i="4" s="1"/>
  <c r="C33" i="3"/>
  <c r="C10" i="4" s="1"/>
  <c r="F39" i="3"/>
  <c r="F16" i="4" s="1"/>
  <c r="F31" i="3"/>
  <c r="F8" i="4" s="1"/>
  <c r="F38" i="3"/>
  <c r="F15" i="4" s="1"/>
  <c r="F42" i="3"/>
  <c r="F19" i="4" s="1"/>
  <c r="F34" i="3"/>
  <c r="F11" i="4" s="1"/>
  <c r="F45" i="3"/>
  <c r="F22" i="4" s="1"/>
  <c r="F37" i="3"/>
  <c r="F14" i="4" s="1"/>
  <c r="F40" i="3"/>
  <c r="F17" i="4" s="1"/>
  <c r="F32" i="3"/>
  <c r="F9" i="4" s="1"/>
  <c r="F43" i="3"/>
  <c r="F20" i="4" s="1"/>
  <c r="F35" i="3"/>
  <c r="F12" i="4" s="1"/>
  <c r="F41" i="3"/>
  <c r="F18" i="4" s="1"/>
  <c r="F33" i="3"/>
  <c r="F10" i="4" s="1"/>
  <c r="F44" i="3"/>
  <c r="F21" i="4" s="1"/>
  <c r="F36" i="3"/>
  <c r="F13" i="4" s="1"/>
  <c r="F23" i="5"/>
  <c r="F31" i="5" s="1"/>
  <c r="F24" i="5"/>
  <c r="E41" i="3"/>
  <c r="E18" i="4" s="1"/>
  <c r="E42" i="3"/>
  <c r="E19" i="4" s="1"/>
  <c r="E38" i="3"/>
  <c r="E15" i="4" s="1"/>
  <c r="E34" i="3"/>
  <c r="E11" i="4" s="1"/>
  <c r="E32" i="3"/>
  <c r="E9" i="4" s="1"/>
  <c r="E37" i="3"/>
  <c r="E14" i="4" s="1"/>
  <c r="E43" i="3"/>
  <c r="E20" i="4" s="1"/>
  <c r="E39" i="3"/>
  <c r="E16" i="4" s="1"/>
  <c r="E35" i="3"/>
  <c r="E12" i="4" s="1"/>
  <c r="E31" i="3"/>
  <c r="E8" i="4" s="1"/>
  <c r="E44" i="3"/>
  <c r="E21" i="4" s="1"/>
  <c r="E36" i="3"/>
  <c r="E13" i="4" s="1"/>
  <c r="E40" i="3"/>
  <c r="E17" i="4" s="1"/>
  <c r="E33" i="3"/>
  <c r="E10" i="4" s="1"/>
  <c r="E45" i="3"/>
  <c r="E22" i="4" s="1"/>
  <c r="E23" i="5"/>
  <c r="E32" i="5" s="1"/>
  <c r="E24" i="5"/>
  <c r="E49" i="5" s="1"/>
  <c r="D23" i="5"/>
  <c r="D29" i="5" s="1"/>
  <c r="D24" i="5"/>
  <c r="D52" i="5" s="1"/>
  <c r="D40" i="3"/>
  <c r="D17" i="4" s="1"/>
  <c r="D32" i="3"/>
  <c r="D9" i="4" s="1"/>
  <c r="D35" i="3"/>
  <c r="D12" i="4" s="1"/>
  <c r="D41" i="3"/>
  <c r="D18" i="4" s="1"/>
  <c r="D33" i="3"/>
  <c r="D10" i="4" s="1"/>
  <c r="D42" i="3"/>
  <c r="D19" i="4" s="1"/>
  <c r="D34" i="3"/>
  <c r="D11" i="4" s="1"/>
  <c r="D43" i="3"/>
  <c r="D20" i="4" s="1"/>
  <c r="D39" i="3"/>
  <c r="D16" i="4" s="1"/>
  <c r="D44" i="3"/>
  <c r="D21" i="4" s="1"/>
  <c r="D36" i="3"/>
  <c r="D13" i="4" s="1"/>
  <c r="D45" i="3"/>
  <c r="D22" i="4" s="1"/>
  <c r="D37" i="3"/>
  <c r="D14" i="4" s="1"/>
  <c r="D31" i="3"/>
  <c r="D8" i="4" s="1"/>
  <c r="D38" i="3"/>
  <c r="D15" i="4" s="1"/>
  <c r="P56" i="5" l="1"/>
  <c r="P49" i="5"/>
  <c r="N34" i="5"/>
  <c r="N43" i="5"/>
  <c r="J43" i="5"/>
  <c r="J39" i="5"/>
  <c r="P58" i="5"/>
  <c r="J38" i="5"/>
  <c r="J32" i="5"/>
  <c r="J31" i="5"/>
  <c r="J29" i="5"/>
  <c r="J40" i="5"/>
  <c r="J33" i="5"/>
  <c r="J35" i="5"/>
  <c r="J30" i="5"/>
  <c r="J36" i="5"/>
  <c r="P39" i="5"/>
  <c r="P35" i="5"/>
  <c r="N39" i="5"/>
  <c r="G34" i="5"/>
  <c r="N36" i="5"/>
  <c r="N42" i="5"/>
  <c r="P38" i="5"/>
  <c r="P30" i="5"/>
  <c r="P57" i="5"/>
  <c r="M33" i="5"/>
  <c r="O55" i="5"/>
  <c r="O51" i="5"/>
  <c r="P31" i="5"/>
  <c r="O54" i="5"/>
  <c r="O62" i="5"/>
  <c r="M36" i="5"/>
  <c r="P42" i="5"/>
  <c r="I49" i="5"/>
  <c r="P37" i="5"/>
  <c r="K50" i="5"/>
  <c r="O53" i="5"/>
  <c r="O49" i="5"/>
  <c r="O50" i="5"/>
  <c r="O57" i="5"/>
  <c r="I36" i="5"/>
  <c r="O52" i="5"/>
  <c r="N48" i="5"/>
  <c r="O59" i="5"/>
  <c r="O56" i="5"/>
  <c r="P61" i="5"/>
  <c r="O60" i="5"/>
  <c r="N60" i="5"/>
  <c r="C49" i="5"/>
  <c r="J34" i="5"/>
  <c r="K54" i="5"/>
  <c r="P34" i="5"/>
  <c r="J42" i="5"/>
  <c r="O61" i="5"/>
  <c r="J37" i="5"/>
  <c r="O58" i="5"/>
  <c r="N49" i="5"/>
  <c r="N30" i="5"/>
  <c r="N37" i="5"/>
  <c r="N33" i="5"/>
  <c r="N41" i="5"/>
  <c r="N29" i="5"/>
  <c r="I38" i="5"/>
  <c r="L30" i="5"/>
  <c r="L29" i="5"/>
  <c r="I39" i="5"/>
  <c r="M48" i="5"/>
  <c r="L38" i="5"/>
  <c r="L33" i="5"/>
  <c r="L31" i="5"/>
  <c r="P51" i="5"/>
  <c r="M52" i="5"/>
  <c r="L37" i="5"/>
  <c r="L41" i="5"/>
  <c r="L34" i="5"/>
  <c r="M43" i="5"/>
  <c r="M55" i="5"/>
  <c r="I42" i="5"/>
  <c r="G49" i="5"/>
  <c r="L35" i="5"/>
  <c r="P29" i="5"/>
  <c r="P41" i="5"/>
  <c r="I61" i="5"/>
  <c r="I41" i="5"/>
  <c r="L40" i="5"/>
  <c r="I40" i="5"/>
  <c r="L36" i="5"/>
  <c r="L42" i="5"/>
  <c r="K48" i="5"/>
  <c r="K49" i="5"/>
  <c r="K42" i="5"/>
  <c r="K34" i="5"/>
  <c r="K51" i="5"/>
  <c r="I32" i="5"/>
  <c r="I51" i="5"/>
  <c r="I29" i="5"/>
  <c r="I50" i="5"/>
  <c r="I33" i="5"/>
  <c r="I31" i="5"/>
  <c r="L59" i="5"/>
  <c r="K31" i="5"/>
  <c r="P50" i="5"/>
  <c r="K53" i="5"/>
  <c r="L48" i="5"/>
  <c r="G43" i="5"/>
  <c r="G35" i="5"/>
  <c r="G42" i="5"/>
  <c r="G41" i="5"/>
  <c r="G40" i="5"/>
  <c r="G39" i="5"/>
  <c r="G38" i="5"/>
  <c r="G37" i="5"/>
  <c r="G36" i="5"/>
  <c r="G31" i="5"/>
  <c r="G32" i="5"/>
  <c r="M29" i="5"/>
  <c r="P60" i="5"/>
  <c r="L61" i="5"/>
  <c r="G30" i="5"/>
  <c r="M62" i="5"/>
  <c r="L52" i="5"/>
  <c r="K43" i="5"/>
  <c r="K41" i="5"/>
  <c r="K40" i="5"/>
  <c r="K33" i="5"/>
  <c r="K36" i="5"/>
  <c r="L54" i="5"/>
  <c r="G62" i="5"/>
  <c r="G54" i="5"/>
  <c r="G61" i="5"/>
  <c r="G60" i="5"/>
  <c r="G59" i="5"/>
  <c r="G58" i="5"/>
  <c r="G57" i="5"/>
  <c r="G56" i="5"/>
  <c r="G55" i="5"/>
  <c r="G50" i="5"/>
  <c r="G51" i="5"/>
  <c r="M37" i="5"/>
  <c r="K39" i="5"/>
  <c r="L57" i="5"/>
  <c r="K52" i="5"/>
  <c r="K62" i="5"/>
  <c r="K59" i="5"/>
  <c r="K60" i="5"/>
  <c r="K55" i="5"/>
  <c r="K38" i="5"/>
  <c r="G48" i="5"/>
  <c r="L55" i="5"/>
  <c r="M56" i="5"/>
  <c r="I30" i="5"/>
  <c r="K58" i="5"/>
  <c r="K57" i="5"/>
  <c r="P53" i="5"/>
  <c r="P55" i="5"/>
  <c r="L43" i="5"/>
  <c r="M40" i="5"/>
  <c r="P33" i="5"/>
  <c r="I37" i="5"/>
  <c r="P40" i="5"/>
  <c r="I34" i="5"/>
  <c r="L60" i="5"/>
  <c r="P54" i="5"/>
  <c r="K29" i="5"/>
  <c r="K35" i="5"/>
  <c r="P36" i="5"/>
  <c r="L62" i="5"/>
  <c r="M59" i="5"/>
  <c r="P52" i="5"/>
  <c r="I48" i="5"/>
  <c r="I56" i="5"/>
  <c r="P59" i="5"/>
  <c r="I53" i="5"/>
  <c r="L50" i="5"/>
  <c r="L56" i="5"/>
  <c r="M30" i="5"/>
  <c r="M42" i="5"/>
  <c r="M39" i="5"/>
  <c r="M34" i="5"/>
  <c r="M31" i="5"/>
  <c r="M38" i="5"/>
  <c r="K37" i="5"/>
  <c r="L39" i="5"/>
  <c r="M32" i="5"/>
  <c r="G33" i="5"/>
  <c r="M41" i="5"/>
  <c r="L49" i="5"/>
  <c r="K32" i="5"/>
  <c r="L53" i="5"/>
  <c r="P48" i="5"/>
  <c r="M50" i="5"/>
  <c r="M61" i="5"/>
  <c r="M58" i="5"/>
  <c r="M57" i="5"/>
  <c r="M53" i="5"/>
  <c r="M49" i="5"/>
  <c r="K56" i="5"/>
  <c r="P32" i="5"/>
  <c r="L58" i="5"/>
  <c r="M51" i="5"/>
  <c r="G52" i="5"/>
  <c r="M60" i="5"/>
  <c r="H42" i="5"/>
  <c r="H38" i="5"/>
  <c r="H41" i="5"/>
  <c r="H37" i="5"/>
  <c r="H40" i="5"/>
  <c r="H36" i="5"/>
  <c r="H35" i="5"/>
  <c r="H43" i="5"/>
  <c r="H39" i="5"/>
  <c r="H34" i="5"/>
  <c r="H30" i="5"/>
  <c r="H32" i="5"/>
  <c r="H62" i="5"/>
  <c r="H58" i="5"/>
  <c r="H54" i="5"/>
  <c r="H61" i="5"/>
  <c r="H57" i="5"/>
  <c r="H60" i="5"/>
  <c r="H56" i="5"/>
  <c r="H59" i="5"/>
  <c r="H55" i="5"/>
  <c r="H51" i="5"/>
  <c r="H53" i="5"/>
  <c r="H49" i="5"/>
  <c r="H48" i="5"/>
  <c r="H52" i="5"/>
  <c r="H33" i="5"/>
  <c r="H31" i="5"/>
  <c r="E48" i="5"/>
  <c r="E50" i="5"/>
  <c r="E53" i="5"/>
  <c r="D33" i="5"/>
  <c r="D34" i="5"/>
  <c r="D31" i="5"/>
  <c r="C26" i="4"/>
  <c r="C30" i="5"/>
  <c r="C31" i="5"/>
  <c r="C32" i="5"/>
  <c r="C33" i="5"/>
  <c r="C50" i="5"/>
  <c r="C52" i="5"/>
  <c r="C61" i="5"/>
  <c r="G80" i="5" s="1"/>
  <c r="C59" i="5"/>
  <c r="G78" i="5" s="1"/>
  <c r="C57" i="5"/>
  <c r="G76" i="5" s="1"/>
  <c r="C55" i="5"/>
  <c r="G74" i="5" s="1"/>
  <c r="C62" i="5"/>
  <c r="G81" i="5" s="1"/>
  <c r="C60" i="5"/>
  <c r="G79" i="5" s="1"/>
  <c r="C58" i="5"/>
  <c r="G77" i="5" s="1"/>
  <c r="C56" i="5"/>
  <c r="G75" i="5" s="1"/>
  <c r="C54" i="5"/>
  <c r="G73" i="5" s="1"/>
  <c r="C48" i="5"/>
  <c r="C43" i="5"/>
  <c r="C81" i="5" s="1"/>
  <c r="C41" i="5"/>
  <c r="C79" i="5" s="1"/>
  <c r="C39" i="5"/>
  <c r="C77" i="5" s="1"/>
  <c r="C37" i="5"/>
  <c r="C75" i="5" s="1"/>
  <c r="C35" i="5"/>
  <c r="C73" i="5" s="1"/>
  <c r="C42" i="5"/>
  <c r="C80" i="5" s="1"/>
  <c r="C40" i="5"/>
  <c r="C78" i="5" s="1"/>
  <c r="C38" i="5"/>
  <c r="C76" i="5" s="1"/>
  <c r="C36" i="5"/>
  <c r="C74" i="5" s="1"/>
  <c r="C51" i="5"/>
  <c r="C29" i="5"/>
  <c r="C29" i="4"/>
  <c r="F55" i="5"/>
  <c r="F58" i="5"/>
  <c r="F54" i="5"/>
  <c r="F61" i="5"/>
  <c r="F62" i="5"/>
  <c r="F56" i="5"/>
  <c r="F59" i="5"/>
  <c r="F57" i="5"/>
  <c r="F60" i="5"/>
  <c r="F52" i="5"/>
  <c r="F48" i="5"/>
  <c r="F49" i="5"/>
  <c r="F34" i="5"/>
  <c r="F53" i="5"/>
  <c r="F40" i="5"/>
  <c r="F43" i="5"/>
  <c r="F35" i="5"/>
  <c r="F38" i="5"/>
  <c r="F41" i="5"/>
  <c r="F36" i="5"/>
  <c r="F39" i="5"/>
  <c r="F42" i="5"/>
  <c r="F37" i="5"/>
  <c r="F33" i="5"/>
  <c r="F30" i="5"/>
  <c r="F29" i="5"/>
  <c r="F50" i="5"/>
  <c r="F32" i="5"/>
  <c r="F51" i="5"/>
  <c r="E34" i="5"/>
  <c r="E31" i="5"/>
  <c r="C31" i="4"/>
  <c r="E29" i="5"/>
  <c r="E33" i="5"/>
  <c r="C30" i="4"/>
  <c r="C28" i="4"/>
  <c r="C27" i="4"/>
  <c r="E59" i="5"/>
  <c r="E55" i="5"/>
  <c r="E60" i="5"/>
  <c r="E56" i="5"/>
  <c r="E61" i="5"/>
  <c r="E57" i="5"/>
  <c r="E62" i="5"/>
  <c r="E58" i="5"/>
  <c r="E54" i="5"/>
  <c r="E52" i="5"/>
  <c r="E43" i="5"/>
  <c r="E39" i="5"/>
  <c r="E35" i="5"/>
  <c r="E40" i="5"/>
  <c r="E36" i="5"/>
  <c r="E41" i="5"/>
  <c r="E37" i="5"/>
  <c r="E42" i="5"/>
  <c r="E38" i="5"/>
  <c r="E51" i="5"/>
  <c r="E30" i="5"/>
  <c r="D48" i="5"/>
  <c r="D39" i="5"/>
  <c r="D40" i="5"/>
  <c r="D41" i="5"/>
  <c r="D42" i="5"/>
  <c r="D43" i="5"/>
  <c r="D35" i="5"/>
  <c r="D36" i="5"/>
  <c r="D37" i="5"/>
  <c r="D38" i="5"/>
  <c r="D53" i="5"/>
  <c r="D50" i="5"/>
  <c r="D60" i="5"/>
  <c r="D61" i="5"/>
  <c r="D62" i="5"/>
  <c r="D54" i="5"/>
  <c r="D55" i="5"/>
  <c r="D56" i="5"/>
  <c r="D57" i="5"/>
  <c r="D58" i="5"/>
  <c r="D59" i="5"/>
  <c r="D30" i="5"/>
  <c r="D51" i="5"/>
  <c r="D49" i="5"/>
  <c r="D32" i="5"/>
  <c r="C69" i="5" l="1"/>
  <c r="G67" i="5"/>
  <c r="G72" i="5"/>
  <c r="C72" i="5"/>
  <c r="G68" i="5"/>
  <c r="C70" i="5"/>
  <c r="K79" i="5"/>
  <c r="K75" i="5"/>
  <c r="K77" i="5"/>
  <c r="G71" i="5"/>
  <c r="K81" i="5"/>
  <c r="K74" i="5"/>
  <c r="K76" i="5"/>
  <c r="K78" i="5"/>
  <c r="K73" i="5"/>
  <c r="K80" i="5"/>
  <c r="G70" i="5"/>
  <c r="C67" i="5"/>
  <c r="G69" i="5"/>
  <c r="C71" i="5"/>
  <c r="C68" i="5"/>
  <c r="K67" i="5" l="1"/>
  <c r="K69" i="5"/>
  <c r="K68" i="5"/>
  <c r="K72" i="5"/>
  <c r="K70" i="5"/>
  <c r="K71" i="5"/>
</calcChain>
</file>

<file path=xl/sharedStrings.xml><?xml version="1.0" encoding="utf-8"?>
<sst xmlns="http://schemas.openxmlformats.org/spreadsheetml/2006/main" count="445" uniqueCount="72">
  <si>
    <t>Navrhování a rozhodování o typu protihlukových stěn u dopravních staveb</t>
  </si>
  <si>
    <t>Obsah:</t>
  </si>
  <si>
    <t>Příloha č.2 - Tabulky pro vyhodnocování vícekriteríálního rozhododování</t>
  </si>
  <si>
    <t>Kriteriální matice</t>
  </si>
  <si>
    <t>v1</t>
  </si>
  <si>
    <t>v2</t>
  </si>
  <si>
    <t>v3</t>
  </si>
  <si>
    <t>v4</t>
  </si>
  <si>
    <t>v5</t>
  </si>
  <si>
    <t>v6</t>
  </si>
  <si>
    <t>k1</t>
  </si>
  <si>
    <t>k2</t>
  </si>
  <si>
    <t>k3</t>
  </si>
  <si>
    <t>k4</t>
  </si>
  <si>
    <t>k5</t>
  </si>
  <si>
    <t>k6</t>
  </si>
  <si>
    <t>---</t>
  </si>
  <si>
    <t>&lt;- zpět na úvodní list</t>
  </si>
  <si>
    <t>Tabulka kritérií:</t>
  </si>
  <si>
    <t>Předpokládáný pokles hladiny zvuku</t>
  </si>
  <si>
    <t>Ozn.</t>
  </si>
  <si>
    <t>Popis</t>
  </si>
  <si>
    <t>Charakteristika</t>
  </si>
  <si>
    <t>Měrná jednotka</t>
  </si>
  <si>
    <t>Nároky na prostor</t>
  </si>
  <si>
    <t>Cena realizace opatření</t>
  </si>
  <si>
    <t>Proudloužení doby rekonstrukce</t>
  </si>
  <si>
    <t>Trvanlivost</t>
  </si>
  <si>
    <t>Veřejné mínění</t>
  </si>
  <si>
    <t>max</t>
  </si>
  <si>
    <t>min</t>
  </si>
  <si>
    <t>dB</t>
  </si>
  <si>
    <t>m</t>
  </si>
  <si>
    <t>mil. Kč</t>
  </si>
  <si>
    <t>týden</t>
  </si>
  <si>
    <t>rok</t>
  </si>
  <si>
    <t>stupnice 0-10</t>
  </si>
  <si>
    <t>Tabulka variant:</t>
  </si>
  <si>
    <t>Opěrná stěna</t>
  </si>
  <si>
    <t>Protihluková stěna</t>
  </si>
  <si>
    <t>Tlumící povrch</t>
  </si>
  <si>
    <t>Snížení rychosti</t>
  </si>
  <si>
    <t>Protihluková stěna + snížení rychlosti</t>
  </si>
  <si>
    <t>Protihluková stěna + tlumící povrch</t>
  </si>
  <si>
    <t>Transformované matice</t>
  </si>
  <si>
    <t>Maximalizační matice</t>
  </si>
  <si>
    <t>Nejvyšší hodnota</t>
  </si>
  <si>
    <t>Transformace</t>
  </si>
  <si>
    <t>Detransformace</t>
  </si>
  <si>
    <t>Nejnižší hodnota</t>
  </si>
  <si>
    <t>x</t>
  </si>
  <si>
    <t>Metoda váženého součtu</t>
  </si>
  <si>
    <t>Varianta</t>
  </si>
  <si>
    <t>Dílčí hodnoty užitku</t>
  </si>
  <si>
    <t>Váha kritéria</t>
  </si>
  <si>
    <t>Celkové hodnoty užitku</t>
  </si>
  <si>
    <t>Užitek</t>
  </si>
  <si>
    <t>Normalizovaná matice pro TOPSIS</t>
  </si>
  <si>
    <t>Normalizovaná matice pro váž. součet</t>
  </si>
  <si>
    <t>Jmenovatel</t>
  </si>
  <si>
    <t>Metoda TOPSIS</t>
  </si>
  <si>
    <t>Vážená normalizovaná matice</t>
  </si>
  <si>
    <t>Ideální varianta</t>
  </si>
  <si>
    <t>Bazální varianta</t>
  </si>
  <si>
    <t>Dílčí vzdálenost od ideální varianty</t>
  </si>
  <si>
    <t>Dílčí vzdálenost od bazální varianty</t>
  </si>
  <si>
    <t>Vzdálenost variant</t>
  </si>
  <si>
    <t>Vzdálenost od ideálního bodu</t>
  </si>
  <si>
    <t>Vzdálenost od bazálního bodu</t>
  </si>
  <si>
    <t>Relativní vzdálenost</t>
  </si>
  <si>
    <t>V této elektronické příloze mé bakalářské práce opět uvádím doplnění postupů uvedených v kapitole 4.4 - Vyhodnocení úlohy o praktické tabulky, které jsem použil pro výpočet a grafické podání výsledků jednotlivých metod vyhodnocování příkladové situace vícekriteriálního hodnocení variant. Tabulky jsou upraveny tak, aby bylo umožněno jejich jednoduché opětovné použití na jakékoli jiné úlohy (v základu až do množství 15ti variant a 15ti kritérií) a jsou doplněny o popisy objasňující jejich fungování a poskytující návod na jejich použití.</t>
  </si>
  <si>
    <t>Jednotlivé listy tohoto sešitu na sebe výpočtově navazují. V prvních dvou listech jsou uvedeny základní matice společné pro obě představené metody, ve třetím a čtvrtém listu jsou pak uvedeny unikátní postupy obou metod. Základním krokem k použití těchto tabulek je vyplnění listu "Kriteriální matice", proces výpočtu je pak z větší části zautomatizovaný, ale stále na několika místech vyžaduje manuální úpravu, například zadání vah kritérií. Mezi listy lze navigovat buďto přes překlikávání listů na spodní ovládací liště, nebo za pomoci odkazů v obsahu.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</si>
</sst>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14" x14ac:knownFonts="1">
    <font>
      <sz val="11"/>
      <color theme="1"/>
      <name val="Calibri"/>
      <family val="2"/>
      <scheme val="minor"/>
    </font>
    <font>
      <b/>
      <sz val="11"/>
      <color theme="0"/>
      <name val="Calibri"/>
      <family val="2"/>
      <charset val="238"/>
      <scheme val="minor"/>
    </font>
    <font>
      <b/>
      <sz val="11"/>
      <color theme="1"/>
      <name val="Calibri"/>
      <family val="2"/>
      <charset val="238"/>
      <scheme val="minor"/>
    </font>
    <font>
      <u/>
      <sz val="11"/>
      <color theme="10"/>
      <name val="Calibri"/>
      <family val="2"/>
      <scheme val="minor"/>
    </font>
    <font>
      <b/>
      <sz val="18"/>
      <color theme="1"/>
      <name val="Arial"/>
      <family val="2"/>
      <charset val="238"/>
    </font>
    <font>
      <b/>
      <sz val="14"/>
      <color theme="1"/>
      <name val="Arial"/>
      <family val="2"/>
      <charset val="238"/>
    </font>
    <font>
      <sz val="12"/>
      <color theme="1"/>
      <name val="Arial"/>
      <family val="2"/>
      <charset val="238"/>
    </font>
    <font>
      <sz val="11"/>
      <color theme="1"/>
      <name val="Arial"/>
      <family val="2"/>
      <charset val="238"/>
    </font>
    <font>
      <b/>
      <sz val="11"/>
      <color theme="1"/>
      <name val="Arial"/>
      <family val="2"/>
      <charset val="238"/>
    </font>
    <font>
      <b/>
      <sz val="14"/>
      <name val="Calibri"/>
      <family val="2"/>
      <charset val="238"/>
      <scheme val="minor"/>
    </font>
    <font>
      <b/>
      <i/>
      <sz val="11"/>
      <color theme="1"/>
      <name val="Calibri"/>
      <family val="2"/>
      <charset val="238"/>
      <scheme val="minor"/>
    </font>
    <font>
      <sz val="11"/>
      <name val="Calibri"/>
      <family val="2"/>
      <scheme val="minor"/>
    </font>
    <font>
      <sz val="8"/>
      <name val="Calibri"/>
      <family val="2"/>
      <scheme val="minor"/>
    </font>
    <font>
      <sz val="11"/>
      <color rgb="FF000000"/>
      <name val="Calibri"/>
      <family val="2"/>
      <charset val="238"/>
    </font>
  </fonts>
  <fills count="5">
    <fill>
      <patternFill patternType="none"/>
    </fill>
    <fill>
      <patternFill patternType="gray125"/>
    </fill>
    <fill>
      <patternFill patternType="solid">
        <fgColor theme="1"/>
        <bgColor indexed="64"/>
      </patternFill>
    </fill>
    <fill>
      <patternFill patternType="solid">
        <fgColor theme="2" tint="-0.249977111117893"/>
        <bgColor indexed="64"/>
      </patternFill>
    </fill>
    <fill>
      <patternFill patternType="solid">
        <fgColor theme="2" tint="-0.89999084444715716"/>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s>
  <cellStyleXfs count="2">
    <xf numFmtId="0" fontId="0" fillId="0" borderId="0"/>
    <xf numFmtId="0" fontId="3" fillId="0" borderId="0" applyNumberFormat="0" applyFill="0" applyBorder="0" applyAlignment="0" applyProtection="0"/>
  </cellStyleXfs>
  <cellXfs count="67">
    <xf numFmtId="0" fontId="0" fillId="0" borderId="0" xfId="0"/>
    <xf numFmtId="0" fontId="0" fillId="0" borderId="0" xfId="0" applyAlignment="1">
      <alignment horizontal="left"/>
    </xf>
    <xf numFmtId="0" fontId="7" fillId="0" borderId="0" xfId="0" applyFont="1" applyAlignment="1">
      <alignment horizontal="left" vertical="top" wrapText="1"/>
    </xf>
    <xf numFmtId="0" fontId="0" fillId="0" borderId="0" xfId="0" applyFill="1"/>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1" fillId="2" borderId="1" xfId="0" quotePrefix="1" applyFont="1" applyFill="1" applyBorder="1" applyAlignment="1">
      <alignment horizontal="center" vertical="center"/>
    </xf>
    <xf numFmtId="0" fontId="0" fillId="0" borderId="0" xfId="0" applyAlignment="1">
      <alignment horizontal="center"/>
    </xf>
    <xf numFmtId="0" fontId="10" fillId="0" borderId="0" xfId="0" applyFont="1"/>
    <xf numFmtId="0" fontId="0" fillId="0" borderId="1" xfId="0" applyBorder="1"/>
    <xf numFmtId="0" fontId="2" fillId="0" borderId="2" xfId="0" applyFont="1" applyBorder="1" applyAlignment="1">
      <alignment horizontal="center"/>
    </xf>
    <xf numFmtId="0" fontId="2" fillId="0" borderId="3" xfId="0" applyFont="1" applyBorder="1" applyAlignment="1">
      <alignment horizontal="center"/>
    </xf>
    <xf numFmtId="0" fontId="0" fillId="0" borderId="3" xfId="0" applyBorder="1"/>
    <xf numFmtId="0" fontId="0" fillId="0" borderId="4" xfId="0" applyBorder="1"/>
    <xf numFmtId="0" fontId="0" fillId="0" borderId="1" xfId="0" applyBorder="1" applyAlignment="1">
      <alignment horizontal="center"/>
    </xf>
    <xf numFmtId="0" fontId="1" fillId="2" borderId="20" xfId="0" applyFont="1" applyFill="1" applyBorder="1" applyAlignment="1">
      <alignment horizontal="center"/>
    </xf>
    <xf numFmtId="0" fontId="0" fillId="3" borderId="0" xfId="0" applyFill="1"/>
    <xf numFmtId="0" fontId="2" fillId="3" borderId="0" xfId="0" applyFont="1" applyFill="1"/>
    <xf numFmtId="0" fontId="0" fillId="3" borderId="0" xfId="0" applyFill="1" applyAlignment="1">
      <alignment horizontal="center"/>
    </xf>
    <xf numFmtId="0" fontId="0" fillId="0" borderId="1" xfId="0" applyNumberFormat="1" applyBorder="1" applyAlignment="1">
      <alignment horizontal="center" vertical="center"/>
    </xf>
    <xf numFmtId="164" fontId="0" fillId="0" borderId="1" xfId="0" applyNumberFormat="1" applyBorder="1" applyAlignment="1">
      <alignment horizontal="center" vertical="center"/>
    </xf>
    <xf numFmtId="2" fontId="0" fillId="0" borderId="1" xfId="0" applyNumberFormat="1" applyBorder="1" applyAlignment="1">
      <alignment horizontal="center" vertical="center"/>
    </xf>
    <xf numFmtId="2" fontId="0" fillId="0" borderId="1" xfId="0" applyNumberFormat="1" applyBorder="1"/>
    <xf numFmtId="2" fontId="11" fillId="0" borderId="1" xfId="0" applyNumberFormat="1" applyFont="1" applyBorder="1"/>
    <xf numFmtId="164" fontId="0" fillId="3" borderId="0" xfId="0" applyNumberFormat="1" applyFill="1" applyAlignment="1">
      <alignment horizontal="center"/>
    </xf>
    <xf numFmtId="0" fontId="2" fillId="0" borderId="0" xfId="0" applyFont="1" applyFill="1"/>
    <xf numFmtId="164" fontId="0" fillId="0" borderId="0" xfId="0" applyNumberFormat="1" applyFill="1" applyAlignment="1">
      <alignment horizontal="center"/>
    </xf>
    <xf numFmtId="0" fontId="2" fillId="0" borderId="0" xfId="0" applyFont="1" applyAlignment="1"/>
    <xf numFmtId="0" fontId="3" fillId="0" borderId="0" xfId="1" applyAlignment="1">
      <alignment horizontal="left"/>
    </xf>
    <xf numFmtId="0" fontId="3" fillId="0" borderId="0" xfId="1" applyAlignment="1"/>
    <xf numFmtId="0" fontId="8" fillId="0" borderId="0" xfId="0" applyFont="1" applyAlignment="1">
      <alignment vertical="center" wrapText="1"/>
    </xf>
    <xf numFmtId="0" fontId="6" fillId="0" borderId="0" xfId="0" applyFont="1" applyAlignment="1">
      <alignment horizontal="left" vertical="center" wrapText="1"/>
    </xf>
    <xf numFmtId="0" fontId="8" fillId="0" borderId="0" xfId="0" applyFont="1" applyAlignment="1">
      <alignment horizontal="left" vertical="center" wrapText="1"/>
    </xf>
    <xf numFmtId="0" fontId="4" fillId="0" borderId="0" xfId="0" applyFont="1" applyAlignment="1">
      <alignment horizontal="left" vertical="center" wrapText="1"/>
    </xf>
    <xf numFmtId="0" fontId="5" fillId="0" borderId="0" xfId="0" applyFont="1" applyAlignment="1">
      <alignment horizontal="left" vertical="center" wrapText="1"/>
    </xf>
    <xf numFmtId="0" fontId="0" fillId="0" borderId="15" xfId="0" applyFill="1" applyBorder="1" applyAlignment="1">
      <alignment horizontal="center"/>
    </xf>
    <xf numFmtId="0" fontId="0" fillId="0" borderId="5" xfId="0" applyFill="1" applyBorder="1" applyAlignment="1">
      <alignment horizontal="center"/>
    </xf>
    <xf numFmtId="0" fontId="0" fillId="0" borderId="16" xfId="0" applyBorder="1" applyAlignment="1">
      <alignment horizontal="center"/>
    </xf>
    <xf numFmtId="0" fontId="0" fillId="0" borderId="6" xfId="0" applyBorder="1" applyAlignment="1">
      <alignment horizontal="center"/>
    </xf>
    <xf numFmtId="0" fontId="0" fillId="0" borderId="15" xfId="0"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21" xfId="0" applyFont="1" applyFill="1" applyBorder="1" applyAlignment="1">
      <alignment horizontal="center" vertical="center"/>
    </xf>
    <xf numFmtId="0" fontId="0" fillId="0" borderId="19" xfId="0" applyBorder="1" applyAlignment="1">
      <alignment horizontal="left"/>
    </xf>
    <xf numFmtId="0" fontId="0" fillId="0" borderId="18" xfId="0" applyBorder="1" applyAlignment="1">
      <alignment horizontal="left"/>
    </xf>
    <xf numFmtId="0" fontId="0" fillId="0" borderId="15" xfId="0" applyBorder="1" applyAlignment="1">
      <alignment horizontal="left"/>
    </xf>
    <xf numFmtId="0" fontId="0" fillId="0" borderId="5" xfId="0" applyBorder="1" applyAlignment="1">
      <alignment horizontal="left"/>
    </xf>
    <xf numFmtId="0" fontId="0" fillId="0" borderId="17" xfId="0" applyBorder="1" applyAlignment="1">
      <alignment horizontal="center"/>
    </xf>
    <xf numFmtId="0" fontId="0" fillId="0" borderId="7" xfId="0" applyBorder="1" applyAlignment="1">
      <alignment horizontal="center"/>
    </xf>
    <xf numFmtId="0" fontId="9" fillId="0" borderId="0" xfId="0" applyFont="1" applyAlignment="1">
      <alignment horizontal="center" vertical="center"/>
    </xf>
    <xf numFmtId="0" fontId="3" fillId="0" borderId="0" xfId="1" applyAlignment="1">
      <alignment horizontal="center"/>
    </xf>
    <xf numFmtId="0" fontId="1" fillId="2" borderId="22" xfId="0" applyFont="1" applyFill="1" applyBorder="1" applyAlignment="1">
      <alignment horizontal="center" vertical="center"/>
    </xf>
    <xf numFmtId="0" fontId="1" fillId="2" borderId="14" xfId="0" applyFont="1" applyFill="1" applyBorder="1" applyAlignment="1">
      <alignment horizontal="center" vertical="center"/>
    </xf>
    <xf numFmtId="0" fontId="0" fillId="0" borderId="18" xfId="0" applyBorder="1" applyAlignment="1">
      <alignment horizontal="center"/>
    </xf>
    <xf numFmtId="0" fontId="2" fillId="0" borderId="0" xfId="0" applyFont="1" applyAlignment="1">
      <alignment horizontal="left"/>
    </xf>
    <xf numFmtId="165" fontId="0" fillId="0" borderId="10" xfId="0" applyNumberFormat="1" applyBorder="1" applyAlignment="1">
      <alignment horizontal="center"/>
    </xf>
    <xf numFmtId="165" fontId="0" fillId="0" borderId="15" xfId="0" applyNumberFormat="1" applyBorder="1" applyAlignment="1">
      <alignment horizontal="center"/>
    </xf>
    <xf numFmtId="165" fontId="0" fillId="0" borderId="5" xfId="0" applyNumberFormat="1" applyBorder="1" applyAlignment="1">
      <alignment horizontal="center"/>
    </xf>
    <xf numFmtId="0" fontId="2" fillId="0" borderId="0" xfId="0" applyFont="1" applyFill="1" applyAlignment="1">
      <alignment horizontal="left"/>
    </xf>
    <xf numFmtId="0" fontId="1" fillId="4" borderId="23" xfId="0" applyFont="1" applyFill="1" applyBorder="1" applyAlignment="1">
      <alignment horizontal="center"/>
    </xf>
    <xf numFmtId="0" fontId="1" fillId="4" borderId="0" xfId="0" applyFont="1" applyFill="1" applyBorder="1" applyAlignment="1">
      <alignment horizontal="center"/>
    </xf>
    <xf numFmtId="0" fontId="1" fillId="4" borderId="0" xfId="0" applyFont="1" applyFill="1" applyAlignment="1">
      <alignment horizontal="center"/>
    </xf>
  </cellXfs>
  <cellStyles count="2">
    <cellStyle name="Hypertextový odkaz" xfId="1" builtinId="8"/>
    <cellStyle name="Normální" xfId="0" builtinId="0"/>
  </cellStyles>
  <dxfs count="5">
    <dxf>
      <font>
        <color rgb="FF9C0006"/>
      </font>
    </dxf>
    <dxf>
      <numFmt numFmtId="2" formatCode="0.0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bottom" textRotation="0" wrapText="0" indent="0" justifyLastLine="0" shrinkToFit="0" readingOrder="0"/>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6</xdr:col>
      <xdr:colOff>295275</xdr:colOff>
      <xdr:row>26</xdr:row>
      <xdr:rowOff>133351</xdr:rowOff>
    </xdr:from>
    <xdr:to>
      <xdr:col>10</xdr:col>
      <xdr:colOff>504825</xdr:colOff>
      <xdr:row>31</xdr:row>
      <xdr:rowOff>104775</xdr:rowOff>
    </xdr:to>
    <xdr:sp macro="" textlink="">
      <xdr:nvSpPr>
        <xdr:cNvPr id="2" name="Bublinový popisek: čárový se zvýrazněním 1">
          <a:extLst>
            <a:ext uri="{FF2B5EF4-FFF2-40B4-BE49-F238E27FC236}">
              <a16:creationId xmlns:a16="http://schemas.microsoft.com/office/drawing/2014/main" id="{00000000-0008-0000-0000-000002000000}"/>
            </a:ext>
          </a:extLst>
        </xdr:cNvPr>
        <xdr:cNvSpPr/>
      </xdr:nvSpPr>
      <xdr:spPr>
        <a:xfrm>
          <a:off x="3952875" y="5086351"/>
          <a:ext cx="2647950" cy="923924"/>
        </a:xfrm>
        <a:prstGeom prst="accentCallout1">
          <a:avLst>
            <a:gd name="adj1" fmla="val 54124"/>
            <a:gd name="adj2" fmla="val -5096"/>
            <a:gd name="adj3" fmla="val -73817"/>
            <a:gd name="adj4" fmla="val -35815"/>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Takto</a:t>
          </a:r>
          <a:r>
            <a:rPr lang="cs-CZ" sz="1100" baseline="0"/>
            <a:t> stylizované "bubliny" rozmístěné po listech tohoto sešitu obsahují návody k použití tabulek či bližší upřesnění mechanik v nich použitých. </a:t>
          </a:r>
          <a:endParaRPr lang="cs-CZ"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180975</xdr:colOff>
      <xdr:row>12</xdr:row>
      <xdr:rowOff>142875</xdr:rowOff>
    </xdr:from>
    <xdr:to>
      <xdr:col>16</xdr:col>
      <xdr:colOff>390525</xdr:colOff>
      <xdr:row>20</xdr:row>
      <xdr:rowOff>28575</xdr:rowOff>
    </xdr:to>
    <xdr:sp macro="" textlink="">
      <xdr:nvSpPr>
        <xdr:cNvPr id="2" name="Bublinový popisek: čárový se zvýrazněním 1">
          <a:extLst>
            <a:ext uri="{FF2B5EF4-FFF2-40B4-BE49-F238E27FC236}">
              <a16:creationId xmlns:a16="http://schemas.microsoft.com/office/drawing/2014/main" id="{00000000-0008-0000-0100-000002000000}"/>
            </a:ext>
          </a:extLst>
        </xdr:cNvPr>
        <xdr:cNvSpPr/>
      </xdr:nvSpPr>
      <xdr:spPr>
        <a:xfrm>
          <a:off x="7496175" y="2428875"/>
          <a:ext cx="2647950" cy="1409700"/>
        </a:xfrm>
        <a:prstGeom prst="accentCallout1">
          <a:avLst>
            <a:gd name="adj1" fmla="val 54124"/>
            <a:gd name="adj2" fmla="val -5096"/>
            <a:gd name="adj3" fmla="val -76910"/>
            <a:gd name="adj4" fmla="val -104520"/>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V</a:t>
          </a:r>
          <a:r>
            <a:rPr lang="cs-CZ" sz="1100" baseline="0"/>
            <a:t> kriteriální matici jsou vyjádřené všechny vztahy mezi kritérii (sloupce) a variantami (řádky). Její data jsou využívaná pro všechny vyhodnocení v metodách na dalších listech. Prázdná pole by měly pro správnou funkci další výpočtů nečíselně vyplněny.</a:t>
          </a:r>
          <a:endParaRPr lang="cs-CZ"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295275</xdr:colOff>
      <xdr:row>11</xdr:row>
      <xdr:rowOff>104774</xdr:rowOff>
    </xdr:from>
    <xdr:to>
      <xdr:col>15</xdr:col>
      <xdr:colOff>504825</xdr:colOff>
      <xdr:row>17</xdr:row>
      <xdr:rowOff>114299</xdr:rowOff>
    </xdr:to>
    <xdr:sp macro="" textlink="">
      <xdr:nvSpPr>
        <xdr:cNvPr id="4" name="Bublinový popisek: čárový se zvýrazněním 3">
          <a:extLst>
            <a:ext uri="{FF2B5EF4-FFF2-40B4-BE49-F238E27FC236}">
              <a16:creationId xmlns:a16="http://schemas.microsoft.com/office/drawing/2014/main" id="{00000000-0008-0000-0200-000004000000}"/>
            </a:ext>
          </a:extLst>
        </xdr:cNvPr>
        <xdr:cNvSpPr/>
      </xdr:nvSpPr>
      <xdr:spPr>
        <a:xfrm>
          <a:off x="7581900" y="2200274"/>
          <a:ext cx="2647950" cy="1152525"/>
        </a:xfrm>
        <a:prstGeom prst="accentCallout1">
          <a:avLst>
            <a:gd name="adj1" fmla="val 54124"/>
            <a:gd name="adj2" fmla="val -5096"/>
            <a:gd name="adj3" fmla="val 187241"/>
            <a:gd name="adj4" fmla="val -71786"/>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Pro</a:t>
          </a:r>
          <a:r>
            <a:rPr lang="cs-CZ" sz="1100" baseline="0"/>
            <a:t> provedení transformace minimalizačního kritéria na maximalizační zadejte nejvyšší hodnotu tohoto kritéria do příslušného sloupce v řádku "Nejvyšší hodnota" a následně klikněte na příslušné tlačítko "Min". </a:t>
          </a:r>
          <a:endParaRPr lang="cs-CZ" sz="1100"/>
        </a:p>
      </xdr:txBody>
    </xdr:sp>
    <xdr:clientData/>
  </xdr:twoCellAnchor>
  <mc:AlternateContent xmlns:mc="http://schemas.openxmlformats.org/markup-compatibility/2006">
    <mc:Choice xmlns:a14="http://schemas.microsoft.com/office/drawing/2010/main" Requires="a14">
      <xdr:twoCellAnchor>
        <xdr:from>
          <xdr:col>3</xdr:col>
          <xdr:colOff>38100</xdr:colOff>
          <xdr:row>22</xdr:row>
          <xdr:rowOff>9525</xdr:rowOff>
        </xdr:from>
        <xdr:to>
          <xdr:col>3</xdr:col>
          <xdr:colOff>590550</xdr:colOff>
          <xdr:row>22</xdr:row>
          <xdr:rowOff>161925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22</xdr:row>
          <xdr:rowOff>9525</xdr:rowOff>
        </xdr:from>
        <xdr:to>
          <xdr:col>2</xdr:col>
          <xdr:colOff>590550</xdr:colOff>
          <xdr:row>22</xdr:row>
          <xdr:rowOff>161925</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22</xdr:row>
          <xdr:rowOff>9525</xdr:rowOff>
        </xdr:from>
        <xdr:to>
          <xdr:col>4</xdr:col>
          <xdr:colOff>590550</xdr:colOff>
          <xdr:row>22</xdr:row>
          <xdr:rowOff>161925</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22</xdr:row>
          <xdr:rowOff>9525</xdr:rowOff>
        </xdr:from>
        <xdr:to>
          <xdr:col>5</xdr:col>
          <xdr:colOff>590550</xdr:colOff>
          <xdr:row>22</xdr:row>
          <xdr:rowOff>161925</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47625</xdr:colOff>
          <xdr:row>22</xdr:row>
          <xdr:rowOff>9525</xdr:rowOff>
        </xdr:from>
        <xdr:to>
          <xdr:col>7</xdr:col>
          <xdr:colOff>600075</xdr:colOff>
          <xdr:row>22</xdr:row>
          <xdr:rowOff>161925</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47625</xdr:colOff>
          <xdr:row>22</xdr:row>
          <xdr:rowOff>9525</xdr:rowOff>
        </xdr:from>
        <xdr:to>
          <xdr:col>6</xdr:col>
          <xdr:colOff>600075</xdr:colOff>
          <xdr:row>22</xdr:row>
          <xdr:rowOff>161925</xdr:rowOff>
        </xdr:to>
        <xdr:sp macro="" textlink="">
          <xdr:nvSpPr>
            <xdr:cNvPr id="3079" name="Button 7"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22</xdr:row>
          <xdr:rowOff>9525</xdr:rowOff>
        </xdr:from>
        <xdr:to>
          <xdr:col>8</xdr:col>
          <xdr:colOff>600075</xdr:colOff>
          <xdr:row>22</xdr:row>
          <xdr:rowOff>161925</xdr:rowOff>
        </xdr:to>
        <xdr:sp macro="" textlink="">
          <xdr:nvSpPr>
            <xdr:cNvPr id="3080" name="Button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22</xdr:row>
          <xdr:rowOff>9525</xdr:rowOff>
        </xdr:from>
        <xdr:to>
          <xdr:col>9</xdr:col>
          <xdr:colOff>600075</xdr:colOff>
          <xdr:row>22</xdr:row>
          <xdr:rowOff>161925</xdr:rowOff>
        </xdr:to>
        <xdr:sp macro="" textlink="">
          <xdr:nvSpPr>
            <xdr:cNvPr id="3081" name="Butto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22</xdr:row>
          <xdr:rowOff>9525</xdr:rowOff>
        </xdr:from>
        <xdr:to>
          <xdr:col>11</xdr:col>
          <xdr:colOff>590550</xdr:colOff>
          <xdr:row>22</xdr:row>
          <xdr:rowOff>161925</xdr:rowOff>
        </xdr:to>
        <xdr:sp macro="" textlink="">
          <xdr:nvSpPr>
            <xdr:cNvPr id="3082" name="Butto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47625</xdr:colOff>
          <xdr:row>22</xdr:row>
          <xdr:rowOff>9525</xdr:rowOff>
        </xdr:from>
        <xdr:to>
          <xdr:col>10</xdr:col>
          <xdr:colOff>590550</xdr:colOff>
          <xdr:row>22</xdr:row>
          <xdr:rowOff>161925</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47625</xdr:colOff>
          <xdr:row>22</xdr:row>
          <xdr:rowOff>9525</xdr:rowOff>
        </xdr:from>
        <xdr:to>
          <xdr:col>12</xdr:col>
          <xdr:colOff>590550</xdr:colOff>
          <xdr:row>22</xdr:row>
          <xdr:rowOff>161925</xdr:rowOff>
        </xdr:to>
        <xdr:sp macro="" textlink="">
          <xdr:nvSpPr>
            <xdr:cNvPr id="3084" name="Button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47625</xdr:colOff>
          <xdr:row>22</xdr:row>
          <xdr:rowOff>9525</xdr:rowOff>
        </xdr:from>
        <xdr:to>
          <xdr:col>13</xdr:col>
          <xdr:colOff>590550</xdr:colOff>
          <xdr:row>22</xdr:row>
          <xdr:rowOff>161925</xdr:rowOff>
        </xdr:to>
        <xdr:sp macro="" textlink="">
          <xdr:nvSpPr>
            <xdr:cNvPr id="3085" name="Button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xdr:colOff>
          <xdr:row>22</xdr:row>
          <xdr:rowOff>9525</xdr:rowOff>
        </xdr:from>
        <xdr:to>
          <xdr:col>15</xdr:col>
          <xdr:colOff>590550</xdr:colOff>
          <xdr:row>22</xdr:row>
          <xdr:rowOff>161925</xdr:rowOff>
        </xdr:to>
        <xdr:sp macro="" textlink="">
          <xdr:nvSpPr>
            <xdr:cNvPr id="3086" name="Button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38100</xdr:colOff>
          <xdr:row>22</xdr:row>
          <xdr:rowOff>9525</xdr:rowOff>
        </xdr:from>
        <xdr:to>
          <xdr:col>14</xdr:col>
          <xdr:colOff>590550</xdr:colOff>
          <xdr:row>22</xdr:row>
          <xdr:rowOff>161925</xdr:rowOff>
        </xdr:to>
        <xdr:sp macro="" textlink="">
          <xdr:nvSpPr>
            <xdr:cNvPr id="3087" name="Button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xdr:colOff>
          <xdr:row>22</xdr:row>
          <xdr:rowOff>9525</xdr:rowOff>
        </xdr:from>
        <xdr:to>
          <xdr:col>16</xdr:col>
          <xdr:colOff>590550</xdr:colOff>
          <xdr:row>22</xdr:row>
          <xdr:rowOff>161925</xdr:rowOff>
        </xdr:to>
        <xdr:sp macro="" textlink="">
          <xdr:nvSpPr>
            <xdr:cNvPr id="3088" name="Button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Min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23</xdr:row>
          <xdr:rowOff>19050</xdr:rowOff>
        </xdr:from>
        <xdr:to>
          <xdr:col>2</xdr:col>
          <xdr:colOff>590550</xdr:colOff>
          <xdr:row>23</xdr:row>
          <xdr:rowOff>171450</xdr:rowOff>
        </xdr:to>
        <xdr:sp macro="" textlink="">
          <xdr:nvSpPr>
            <xdr:cNvPr id="3090" name="Button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cs typeface="Calibri"/>
                </a:rPr>
                <a:t>Re</a:t>
              </a:r>
            </a:p>
          </xdr:txBody>
        </xdr:sp>
        <xdr:clientData fPrintsWithSheet="0"/>
      </xdr:twoCellAnchor>
    </mc:Choice>
    <mc:Fallback/>
  </mc:AlternateContent>
  <xdr:twoCellAnchor>
    <xdr:from>
      <xdr:col>5</xdr:col>
      <xdr:colOff>38100</xdr:colOff>
      <xdr:row>14</xdr:row>
      <xdr:rowOff>0</xdr:rowOff>
    </xdr:from>
    <xdr:to>
      <xdr:col>8</xdr:col>
      <xdr:colOff>581025</xdr:colOff>
      <xdr:row>18</xdr:row>
      <xdr:rowOff>28576</xdr:rowOff>
    </xdr:to>
    <xdr:sp macro="" textlink="">
      <xdr:nvSpPr>
        <xdr:cNvPr id="23" name="Bublinový popisek: čárový se zvýrazněním 22">
          <a:extLst>
            <a:ext uri="{FF2B5EF4-FFF2-40B4-BE49-F238E27FC236}">
              <a16:creationId xmlns:a16="http://schemas.microsoft.com/office/drawing/2014/main" id="{00000000-0008-0000-0200-000017000000}"/>
            </a:ext>
          </a:extLst>
        </xdr:cNvPr>
        <xdr:cNvSpPr/>
      </xdr:nvSpPr>
      <xdr:spPr>
        <a:xfrm>
          <a:off x="3667125" y="2667000"/>
          <a:ext cx="2371725" cy="790576"/>
        </a:xfrm>
        <a:prstGeom prst="accentCallout1">
          <a:avLst>
            <a:gd name="adj1" fmla="val 54124"/>
            <a:gd name="adj2" fmla="val -5096"/>
            <a:gd name="adj3" fmla="val 230614"/>
            <a:gd name="adj4" fmla="val -56927"/>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Tlačítko "Re"</a:t>
          </a:r>
          <a:r>
            <a:rPr lang="cs-CZ" sz="1100" baseline="0"/>
            <a:t> tabulku resetuje do původního stavu. V tom si tabulka automaticky přebírá data z kriteriální matice v listu "Kriteriální matice".</a:t>
          </a:r>
          <a:endParaRPr lang="cs-CZ" sz="1100"/>
        </a:p>
      </xdr:txBody>
    </xdr:sp>
    <xdr:clientData/>
  </xdr:twoCellAnchor>
  <xdr:twoCellAnchor>
    <xdr:from>
      <xdr:col>6</xdr:col>
      <xdr:colOff>419100</xdr:colOff>
      <xdr:row>24</xdr:row>
      <xdr:rowOff>76200</xdr:rowOff>
    </xdr:from>
    <xdr:to>
      <xdr:col>17</xdr:col>
      <xdr:colOff>247650</xdr:colOff>
      <xdr:row>26</xdr:row>
      <xdr:rowOff>133350</xdr:rowOff>
    </xdr:to>
    <xdr:sp macro="" textlink="">
      <xdr:nvSpPr>
        <xdr:cNvPr id="24" name="Bublinový popisek: čárový se zvýrazněním 23">
          <a:extLst>
            <a:ext uri="{FF2B5EF4-FFF2-40B4-BE49-F238E27FC236}">
              <a16:creationId xmlns:a16="http://schemas.microsoft.com/office/drawing/2014/main" id="{00000000-0008-0000-0200-000018000000}"/>
            </a:ext>
          </a:extLst>
        </xdr:cNvPr>
        <xdr:cNvSpPr/>
      </xdr:nvSpPr>
      <xdr:spPr>
        <a:xfrm>
          <a:off x="4657725" y="4648200"/>
          <a:ext cx="6534150" cy="438150"/>
        </a:xfrm>
        <a:prstGeom prst="accentCallout1">
          <a:avLst>
            <a:gd name="adj1" fmla="val 54124"/>
            <a:gd name="adj2" fmla="val -5096"/>
            <a:gd name="adj3" fmla="val 152354"/>
            <a:gd name="adj4" fmla="val -7438"/>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Nejvyšší</a:t>
          </a:r>
          <a:r>
            <a:rPr lang="cs-CZ" sz="1100" baseline="0"/>
            <a:t> a nejnižší hodnoty jsou v základu počítány automaticky. Pokud však pracujeme s nekompletní maticí, je třeba nahradit hodnoty v chybějících variantách křížky (po provedení transformace označeny jako "</a:t>
          </a:r>
          <a:r>
            <a:rPr lang="cs-CZ"/>
            <a:t>#######").</a:t>
          </a:r>
          <a:endParaRPr lang="cs-CZ" sz="1100"/>
        </a:p>
      </xdr:txBody>
    </xdr:sp>
    <xdr:clientData/>
  </xdr:twoCellAnchor>
  <xdr:twoCellAnchor>
    <xdr:from>
      <xdr:col>8</xdr:col>
      <xdr:colOff>428625</xdr:colOff>
      <xdr:row>37</xdr:row>
      <xdr:rowOff>85725</xdr:rowOff>
    </xdr:from>
    <xdr:to>
      <xdr:col>12</xdr:col>
      <xdr:colOff>447675</xdr:colOff>
      <xdr:row>41</xdr:row>
      <xdr:rowOff>114301</xdr:rowOff>
    </xdr:to>
    <xdr:sp macro="" textlink="">
      <xdr:nvSpPr>
        <xdr:cNvPr id="26" name="Bublinový popisek: čárový se zvýrazněním 25">
          <a:extLst>
            <a:ext uri="{FF2B5EF4-FFF2-40B4-BE49-F238E27FC236}">
              <a16:creationId xmlns:a16="http://schemas.microsoft.com/office/drawing/2014/main" id="{00000000-0008-0000-0200-00001A000000}"/>
            </a:ext>
          </a:extLst>
        </xdr:cNvPr>
        <xdr:cNvSpPr/>
      </xdr:nvSpPr>
      <xdr:spPr>
        <a:xfrm>
          <a:off x="6105525" y="7134225"/>
          <a:ext cx="2457450" cy="790576"/>
        </a:xfrm>
        <a:prstGeom prst="accentCallout1">
          <a:avLst>
            <a:gd name="adj1" fmla="val 54124"/>
            <a:gd name="adj2" fmla="val -5096"/>
            <a:gd name="adj3" fmla="val -98301"/>
            <a:gd name="adj4" fmla="val -20105"/>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Normalizovaná matice se na základě poskytnutých dat již počítá</a:t>
          </a:r>
          <a:r>
            <a:rPr lang="cs-CZ" sz="1100" baseline="0"/>
            <a:t> zcela</a:t>
          </a:r>
          <a:r>
            <a:rPr lang="cs-CZ" sz="1100"/>
            <a:t> automaticky.</a:t>
          </a:r>
        </a:p>
      </xdr:txBody>
    </xdr:sp>
    <xdr:clientData/>
  </xdr:twoCellAnchor>
  <xdr:twoCellAnchor>
    <xdr:from>
      <xdr:col>8</xdr:col>
      <xdr:colOff>428625</xdr:colOff>
      <xdr:row>57</xdr:row>
      <xdr:rowOff>85725</xdr:rowOff>
    </xdr:from>
    <xdr:to>
      <xdr:col>12</xdr:col>
      <xdr:colOff>447675</xdr:colOff>
      <xdr:row>61</xdr:row>
      <xdr:rowOff>114301</xdr:rowOff>
    </xdr:to>
    <xdr:sp macro="" textlink="">
      <xdr:nvSpPr>
        <xdr:cNvPr id="30" name="Bublinový popisek: čárový se zvýrazněním 29">
          <a:extLst>
            <a:ext uri="{FF2B5EF4-FFF2-40B4-BE49-F238E27FC236}">
              <a16:creationId xmlns:a16="http://schemas.microsoft.com/office/drawing/2014/main" id="{00000000-0008-0000-0200-00001E000000}"/>
            </a:ext>
          </a:extLst>
        </xdr:cNvPr>
        <xdr:cNvSpPr/>
      </xdr:nvSpPr>
      <xdr:spPr>
        <a:xfrm>
          <a:off x="6105525" y="7134225"/>
          <a:ext cx="2457450" cy="790576"/>
        </a:xfrm>
        <a:prstGeom prst="accentCallout1">
          <a:avLst>
            <a:gd name="adj1" fmla="val 54124"/>
            <a:gd name="adj2" fmla="val -5096"/>
            <a:gd name="adj3" fmla="val -98301"/>
            <a:gd name="adj4" fmla="val -20105"/>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I tato matice</a:t>
          </a:r>
          <a:r>
            <a:rPr lang="cs-CZ" sz="1100" baseline="0"/>
            <a:t> se počítá automaticky, pokud jsou chybějící hodnoty v horní matici vyplněny křížky.</a:t>
          </a:r>
          <a:endParaRPr lang="cs-CZ" sz="1100"/>
        </a:p>
      </xdr:txBody>
    </xdr:sp>
    <xdr:clientData/>
  </xdr:twoCellAnchor>
  <xdr:twoCellAnchor>
    <xdr:from>
      <xdr:col>9</xdr:col>
      <xdr:colOff>323850</xdr:colOff>
      <xdr:row>31</xdr:row>
      <xdr:rowOff>104775</xdr:rowOff>
    </xdr:from>
    <xdr:to>
      <xdr:col>13</xdr:col>
      <xdr:colOff>342900</xdr:colOff>
      <xdr:row>35</xdr:row>
      <xdr:rowOff>133351</xdr:rowOff>
    </xdr:to>
    <xdr:sp macro="" textlink="">
      <xdr:nvSpPr>
        <xdr:cNvPr id="31" name="Bublinový popisek: čárový se zvýrazněním 30">
          <a:extLst>
            <a:ext uri="{FF2B5EF4-FFF2-40B4-BE49-F238E27FC236}">
              <a16:creationId xmlns:a16="http://schemas.microsoft.com/office/drawing/2014/main" id="{00000000-0008-0000-0200-00001F000000}"/>
            </a:ext>
          </a:extLst>
        </xdr:cNvPr>
        <xdr:cNvSpPr/>
      </xdr:nvSpPr>
      <xdr:spPr>
        <a:xfrm>
          <a:off x="6391275" y="6010275"/>
          <a:ext cx="2457450" cy="790576"/>
        </a:xfrm>
        <a:prstGeom prst="accentCallout1">
          <a:avLst>
            <a:gd name="adj1" fmla="val 54124"/>
            <a:gd name="adj2" fmla="val -5096"/>
            <a:gd name="adj3" fmla="val -82638"/>
            <a:gd name="adj4" fmla="val -63516"/>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Zde je možno si povšimnout, že už i pro případ metody váženého</a:t>
          </a:r>
          <a:r>
            <a:rPr lang="cs-CZ" sz="1100" baseline="0"/>
            <a:t> součtu používáme principů ideální a bazické varianty z metody TOPSIS.</a:t>
          </a:r>
          <a:endParaRPr lang="cs-CZ"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285750</xdr:colOff>
      <xdr:row>2</xdr:row>
      <xdr:rowOff>0</xdr:rowOff>
    </xdr:from>
    <xdr:to>
      <xdr:col>15</xdr:col>
      <xdr:colOff>304800</xdr:colOff>
      <xdr:row>4</xdr:row>
      <xdr:rowOff>104775</xdr:rowOff>
    </xdr:to>
    <xdr:sp macro="" textlink="">
      <xdr:nvSpPr>
        <xdr:cNvPr id="4" name="Bublinový popisek: čárový se zvýrazněním 3">
          <a:extLst>
            <a:ext uri="{FF2B5EF4-FFF2-40B4-BE49-F238E27FC236}">
              <a16:creationId xmlns:a16="http://schemas.microsoft.com/office/drawing/2014/main" id="{00000000-0008-0000-0300-000004000000}"/>
            </a:ext>
          </a:extLst>
        </xdr:cNvPr>
        <xdr:cNvSpPr/>
      </xdr:nvSpPr>
      <xdr:spPr>
        <a:xfrm>
          <a:off x="7400925" y="381000"/>
          <a:ext cx="2457450" cy="485775"/>
        </a:xfrm>
        <a:prstGeom prst="accentCallout1">
          <a:avLst>
            <a:gd name="adj1" fmla="val 54124"/>
            <a:gd name="adj2" fmla="val -5096"/>
            <a:gd name="adj3" fmla="val 141529"/>
            <a:gd name="adj4" fmla="val -91811"/>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Libovolnou metodou vypočtené váhy je třeba zadat manuálně.</a:t>
          </a:r>
        </a:p>
      </xdr:txBody>
    </xdr:sp>
    <xdr:clientData/>
  </xdr:twoCellAnchor>
  <xdr:twoCellAnchor>
    <xdr:from>
      <xdr:col>10</xdr:col>
      <xdr:colOff>542925</xdr:colOff>
      <xdr:row>14</xdr:row>
      <xdr:rowOff>123825</xdr:rowOff>
    </xdr:from>
    <xdr:to>
      <xdr:col>14</xdr:col>
      <xdr:colOff>561975</xdr:colOff>
      <xdr:row>18</xdr:row>
      <xdr:rowOff>38100</xdr:rowOff>
    </xdr:to>
    <xdr:sp macro="" textlink="">
      <xdr:nvSpPr>
        <xdr:cNvPr id="5" name="Bublinový popisek: čárový se zvýrazněním 4">
          <a:extLst>
            <a:ext uri="{FF2B5EF4-FFF2-40B4-BE49-F238E27FC236}">
              <a16:creationId xmlns:a16="http://schemas.microsoft.com/office/drawing/2014/main" id="{00000000-0008-0000-0300-000005000000}"/>
            </a:ext>
          </a:extLst>
        </xdr:cNvPr>
        <xdr:cNvSpPr/>
      </xdr:nvSpPr>
      <xdr:spPr>
        <a:xfrm>
          <a:off x="7048500" y="2790825"/>
          <a:ext cx="2457450" cy="676275"/>
        </a:xfrm>
        <a:prstGeom prst="accentCallout1">
          <a:avLst>
            <a:gd name="adj1" fmla="val 54124"/>
            <a:gd name="adj2" fmla="val -5096"/>
            <a:gd name="adj3" fmla="val -83961"/>
            <a:gd name="adj4" fmla="val -75144"/>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Se zadanými váhami se tato</a:t>
          </a:r>
          <a:r>
            <a:rPr lang="cs-CZ" sz="1100" baseline="0"/>
            <a:t> tabulka vypočítá na základě dat z předchozích listů.</a:t>
          </a:r>
          <a:endParaRPr lang="cs-CZ" sz="1100"/>
        </a:p>
      </xdr:txBody>
    </xdr:sp>
    <xdr:clientData/>
  </xdr:twoCellAnchor>
  <xdr:twoCellAnchor>
    <xdr:from>
      <xdr:col>5</xdr:col>
      <xdr:colOff>257175</xdr:colOff>
      <xdr:row>33</xdr:row>
      <xdr:rowOff>9525</xdr:rowOff>
    </xdr:from>
    <xdr:to>
      <xdr:col>9</xdr:col>
      <xdr:colOff>276225</xdr:colOff>
      <xdr:row>36</xdr:row>
      <xdr:rowOff>114300</xdr:rowOff>
    </xdr:to>
    <xdr:sp macro="" textlink="">
      <xdr:nvSpPr>
        <xdr:cNvPr id="6" name="Bublinový popisek: čárový se zvýrazněním 5">
          <a:extLst>
            <a:ext uri="{FF2B5EF4-FFF2-40B4-BE49-F238E27FC236}">
              <a16:creationId xmlns:a16="http://schemas.microsoft.com/office/drawing/2014/main" id="{00000000-0008-0000-0300-000006000000}"/>
            </a:ext>
          </a:extLst>
        </xdr:cNvPr>
        <xdr:cNvSpPr/>
      </xdr:nvSpPr>
      <xdr:spPr>
        <a:xfrm>
          <a:off x="3714750" y="6296025"/>
          <a:ext cx="2457450" cy="676275"/>
        </a:xfrm>
        <a:prstGeom prst="accentCallout1">
          <a:avLst>
            <a:gd name="adj1" fmla="val 54124"/>
            <a:gd name="adj2" fmla="val -5096"/>
            <a:gd name="adj3" fmla="val -83961"/>
            <a:gd name="adj4" fmla="val -75144"/>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Funkci užitku je třeba upravit, aby obsahovala více sloupců, pokud matice obsahuje více kritérií.</a:t>
          </a:r>
        </a:p>
        <a:p>
          <a:pPr algn="l"/>
          <a:endParaRPr lang="cs-CZ" sz="1100"/>
        </a:p>
      </xdr:txBody>
    </xdr:sp>
    <xdr:clientData/>
  </xdr:twoCellAnchor>
  <xdr:twoCellAnchor>
    <xdr:from>
      <xdr:col>5</xdr:col>
      <xdr:colOff>219075</xdr:colOff>
      <xdr:row>26</xdr:row>
      <xdr:rowOff>47625</xdr:rowOff>
    </xdr:from>
    <xdr:to>
      <xdr:col>9</xdr:col>
      <xdr:colOff>238125</xdr:colOff>
      <xdr:row>28</xdr:row>
      <xdr:rowOff>180975</xdr:rowOff>
    </xdr:to>
    <xdr:sp macro="" textlink="">
      <xdr:nvSpPr>
        <xdr:cNvPr id="7" name="Bublinový popisek: čárový se zvýrazněním 6">
          <a:extLst>
            <a:ext uri="{FF2B5EF4-FFF2-40B4-BE49-F238E27FC236}">
              <a16:creationId xmlns:a16="http://schemas.microsoft.com/office/drawing/2014/main" id="{00000000-0008-0000-0300-000007000000}"/>
            </a:ext>
          </a:extLst>
        </xdr:cNvPr>
        <xdr:cNvSpPr/>
      </xdr:nvSpPr>
      <xdr:spPr>
        <a:xfrm>
          <a:off x="3676650" y="5000625"/>
          <a:ext cx="2457450" cy="514350"/>
        </a:xfrm>
        <a:prstGeom prst="accentCallout1">
          <a:avLst>
            <a:gd name="adj1" fmla="val 54124"/>
            <a:gd name="adj2" fmla="val -5096"/>
            <a:gd name="adj3" fmla="val 49842"/>
            <a:gd name="adj4" fmla="val -58477"/>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Nejvhodnější varianta (nejvyšší hodnota užitku) se v</a:t>
          </a:r>
          <a:r>
            <a:rPr lang="cs-CZ" sz="1100" baseline="0"/>
            <a:t> tabulce zvýrazní.</a:t>
          </a:r>
          <a:endParaRPr lang="cs-CZ" sz="1100"/>
        </a:p>
        <a:p>
          <a:pPr algn="l"/>
          <a:endParaRPr lang="cs-CZ"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228600</xdr:colOff>
      <xdr:row>11</xdr:row>
      <xdr:rowOff>142875</xdr:rowOff>
    </xdr:from>
    <xdr:to>
      <xdr:col>13</xdr:col>
      <xdr:colOff>247650</xdr:colOff>
      <xdr:row>15</xdr:row>
      <xdr:rowOff>57150</xdr:rowOff>
    </xdr:to>
    <xdr:sp macro="" textlink="">
      <xdr:nvSpPr>
        <xdr:cNvPr id="2" name="Bublinový popisek: čárový se zvýrazněním 1">
          <a:extLst>
            <a:ext uri="{FF2B5EF4-FFF2-40B4-BE49-F238E27FC236}">
              <a16:creationId xmlns:a16="http://schemas.microsoft.com/office/drawing/2014/main" id="{00000000-0008-0000-0400-000002000000}"/>
            </a:ext>
          </a:extLst>
        </xdr:cNvPr>
        <xdr:cNvSpPr/>
      </xdr:nvSpPr>
      <xdr:spPr>
        <a:xfrm>
          <a:off x="6153150" y="2238375"/>
          <a:ext cx="2457450" cy="676275"/>
        </a:xfrm>
        <a:prstGeom prst="accentCallout1">
          <a:avLst>
            <a:gd name="adj1" fmla="val 54124"/>
            <a:gd name="adj2" fmla="val -5096"/>
            <a:gd name="adj3" fmla="val -83961"/>
            <a:gd name="adj4" fmla="val -75144"/>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Se zadanými váhami se tato</a:t>
          </a:r>
          <a:r>
            <a:rPr lang="cs-CZ" sz="1100" baseline="0"/>
            <a:t> tabulka vypočítá na základě dat z předchozích listů.</a:t>
          </a:r>
          <a:endParaRPr lang="cs-CZ" sz="1100"/>
        </a:p>
      </xdr:txBody>
    </xdr:sp>
    <xdr:clientData/>
  </xdr:twoCellAnchor>
  <xdr:twoCellAnchor>
    <xdr:from>
      <xdr:col>11</xdr:col>
      <xdr:colOff>390525</xdr:colOff>
      <xdr:row>1</xdr:row>
      <xdr:rowOff>152400</xdr:rowOff>
    </xdr:from>
    <xdr:to>
      <xdr:col>15</xdr:col>
      <xdr:colOff>409575</xdr:colOff>
      <xdr:row>4</xdr:row>
      <xdr:rowOff>66675</xdr:rowOff>
    </xdr:to>
    <xdr:sp macro="" textlink="">
      <xdr:nvSpPr>
        <xdr:cNvPr id="3" name="Bublinový popisek: čárový se zvýrazněním 2">
          <a:extLst>
            <a:ext uri="{FF2B5EF4-FFF2-40B4-BE49-F238E27FC236}">
              <a16:creationId xmlns:a16="http://schemas.microsoft.com/office/drawing/2014/main" id="{00000000-0008-0000-0400-000003000000}"/>
            </a:ext>
          </a:extLst>
        </xdr:cNvPr>
        <xdr:cNvSpPr/>
      </xdr:nvSpPr>
      <xdr:spPr>
        <a:xfrm>
          <a:off x="7410450" y="342900"/>
          <a:ext cx="2457450" cy="485775"/>
        </a:xfrm>
        <a:prstGeom prst="accentCallout1">
          <a:avLst>
            <a:gd name="adj1" fmla="val 54124"/>
            <a:gd name="adj2" fmla="val -5096"/>
            <a:gd name="adj3" fmla="val 141529"/>
            <a:gd name="adj4" fmla="val -91811"/>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Libovolnou metodou vypočtené váhy je třeba zadat manuálně.</a:t>
          </a:r>
        </a:p>
      </xdr:txBody>
    </xdr:sp>
    <xdr:clientData/>
  </xdr:twoCellAnchor>
  <xdr:twoCellAnchor>
    <xdr:from>
      <xdr:col>9</xdr:col>
      <xdr:colOff>581024</xdr:colOff>
      <xdr:row>16</xdr:row>
      <xdr:rowOff>180975</xdr:rowOff>
    </xdr:from>
    <xdr:to>
      <xdr:col>16</xdr:col>
      <xdr:colOff>190499</xdr:colOff>
      <xdr:row>21</xdr:row>
      <xdr:rowOff>66675</xdr:rowOff>
    </xdr:to>
    <xdr:sp macro="" textlink="">
      <xdr:nvSpPr>
        <xdr:cNvPr id="4" name="Bublinový popisek: čárový se zvýrazněním 3">
          <a:extLst>
            <a:ext uri="{FF2B5EF4-FFF2-40B4-BE49-F238E27FC236}">
              <a16:creationId xmlns:a16="http://schemas.microsoft.com/office/drawing/2014/main" id="{00000000-0008-0000-0400-000004000000}"/>
            </a:ext>
          </a:extLst>
        </xdr:cNvPr>
        <xdr:cNvSpPr/>
      </xdr:nvSpPr>
      <xdr:spPr>
        <a:xfrm>
          <a:off x="6505574" y="3228975"/>
          <a:ext cx="3876675" cy="838200"/>
        </a:xfrm>
        <a:prstGeom prst="accentCallout1">
          <a:avLst>
            <a:gd name="adj1" fmla="val 54124"/>
            <a:gd name="adj2" fmla="val -5096"/>
            <a:gd name="adj3" fmla="val -12370"/>
            <a:gd name="adj4" fmla="val -81041"/>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Pro funkční výpočet</a:t>
          </a:r>
          <a:r>
            <a:rPr lang="cs-CZ" sz="1100" baseline="0"/>
            <a:t> hodnot extrémních variant je opět třeba vyměnit vzorce za křížky.  Pro návrat do původního stavu stačí  do pole namísto křížku nakopírovat libovolný vzorec z této tabulky.</a:t>
          </a:r>
        </a:p>
      </xdr:txBody>
    </xdr:sp>
    <xdr:clientData/>
  </xdr:twoCellAnchor>
  <xdr:twoCellAnchor>
    <xdr:from>
      <xdr:col>9</xdr:col>
      <xdr:colOff>228600</xdr:colOff>
      <xdr:row>32</xdr:row>
      <xdr:rowOff>142875</xdr:rowOff>
    </xdr:from>
    <xdr:to>
      <xdr:col>13</xdr:col>
      <xdr:colOff>342900</xdr:colOff>
      <xdr:row>35</xdr:row>
      <xdr:rowOff>57150</xdr:rowOff>
    </xdr:to>
    <xdr:sp macro="" textlink="">
      <xdr:nvSpPr>
        <xdr:cNvPr id="7" name="Bublinový popisek: čárový se zvýrazněním 6">
          <a:extLst>
            <a:ext uri="{FF2B5EF4-FFF2-40B4-BE49-F238E27FC236}">
              <a16:creationId xmlns:a16="http://schemas.microsoft.com/office/drawing/2014/main" id="{00000000-0008-0000-0400-000007000000}"/>
            </a:ext>
          </a:extLst>
        </xdr:cNvPr>
        <xdr:cNvSpPr/>
      </xdr:nvSpPr>
      <xdr:spPr>
        <a:xfrm>
          <a:off x="6153150" y="6238875"/>
          <a:ext cx="2552700" cy="485775"/>
        </a:xfrm>
        <a:prstGeom prst="accentCallout1">
          <a:avLst>
            <a:gd name="adj1" fmla="val 54124"/>
            <a:gd name="adj2" fmla="val -5096"/>
            <a:gd name="adj3" fmla="val -83961"/>
            <a:gd name="adj4" fmla="val -75144"/>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Tabulka pro dílčí krok vzorce (10) se počítá</a:t>
          </a:r>
          <a:r>
            <a:rPr lang="cs-CZ" sz="1100" baseline="0"/>
            <a:t> automaticky.</a:t>
          </a:r>
          <a:endParaRPr lang="cs-CZ" sz="1100"/>
        </a:p>
      </xdr:txBody>
    </xdr:sp>
    <xdr:clientData/>
  </xdr:twoCellAnchor>
  <xdr:twoCellAnchor>
    <xdr:from>
      <xdr:col>9</xdr:col>
      <xdr:colOff>228600</xdr:colOff>
      <xdr:row>51</xdr:row>
      <xdr:rowOff>142875</xdr:rowOff>
    </xdr:from>
    <xdr:to>
      <xdr:col>13</xdr:col>
      <xdr:colOff>342900</xdr:colOff>
      <xdr:row>54</xdr:row>
      <xdr:rowOff>57150</xdr:rowOff>
    </xdr:to>
    <xdr:sp macro="" textlink="">
      <xdr:nvSpPr>
        <xdr:cNvPr id="9" name="Bublinový popisek: čárový se zvýrazněním 8">
          <a:extLst>
            <a:ext uri="{FF2B5EF4-FFF2-40B4-BE49-F238E27FC236}">
              <a16:creationId xmlns:a16="http://schemas.microsoft.com/office/drawing/2014/main" id="{00000000-0008-0000-0400-000009000000}"/>
            </a:ext>
          </a:extLst>
        </xdr:cNvPr>
        <xdr:cNvSpPr/>
      </xdr:nvSpPr>
      <xdr:spPr>
        <a:xfrm>
          <a:off x="6153150" y="6238875"/>
          <a:ext cx="2552700" cy="485775"/>
        </a:xfrm>
        <a:prstGeom prst="accentCallout1">
          <a:avLst>
            <a:gd name="adj1" fmla="val 54124"/>
            <a:gd name="adj2" fmla="val -5096"/>
            <a:gd name="adj3" fmla="val -83961"/>
            <a:gd name="adj4" fmla="val -75144"/>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Tabulka pro dílčí krok vzorce (11) se počítá</a:t>
          </a:r>
          <a:r>
            <a:rPr lang="cs-CZ" sz="1100" baseline="0"/>
            <a:t> automaticky.</a:t>
          </a:r>
          <a:endParaRPr lang="cs-CZ" sz="1100"/>
        </a:p>
      </xdr:txBody>
    </xdr:sp>
    <xdr:clientData/>
  </xdr:twoCellAnchor>
  <xdr:twoCellAnchor>
    <xdr:from>
      <xdr:col>13</xdr:col>
      <xdr:colOff>257175</xdr:colOff>
      <xdr:row>73</xdr:row>
      <xdr:rowOff>95250</xdr:rowOff>
    </xdr:from>
    <xdr:to>
      <xdr:col>17</xdr:col>
      <xdr:colOff>371475</xdr:colOff>
      <xdr:row>80</xdr:row>
      <xdr:rowOff>95250</xdr:rowOff>
    </xdr:to>
    <xdr:sp macro="" textlink="">
      <xdr:nvSpPr>
        <xdr:cNvPr id="10" name="Bublinový popisek: čárový se zvýrazněním 9">
          <a:extLst>
            <a:ext uri="{FF2B5EF4-FFF2-40B4-BE49-F238E27FC236}">
              <a16:creationId xmlns:a16="http://schemas.microsoft.com/office/drawing/2014/main" id="{00000000-0008-0000-0400-00000A000000}"/>
            </a:ext>
          </a:extLst>
        </xdr:cNvPr>
        <xdr:cNvSpPr/>
      </xdr:nvSpPr>
      <xdr:spPr>
        <a:xfrm>
          <a:off x="8620125" y="14001750"/>
          <a:ext cx="2552700" cy="1333500"/>
        </a:xfrm>
        <a:prstGeom prst="accentCallout1">
          <a:avLst>
            <a:gd name="adj1" fmla="val 54124"/>
            <a:gd name="adj2" fmla="val -5096"/>
            <a:gd name="adj3" fmla="val -74792"/>
            <a:gd name="adj4" fmla="val -99398"/>
          </a:avLst>
        </a:prstGeom>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cs-CZ" sz="1100"/>
            <a:t>I tato tabulka aplikující</a:t>
          </a:r>
          <a:r>
            <a:rPr lang="cs-CZ" sz="1100" baseline="0"/>
            <a:t> závěrečný</a:t>
          </a:r>
          <a:r>
            <a:rPr lang="cs-CZ" sz="1100"/>
            <a:t> krok vzorce (11) a konečný vzorec</a:t>
          </a:r>
          <a:r>
            <a:rPr lang="cs-CZ" sz="1100" baseline="0"/>
            <a:t> (12) pro spočítání relativní vzdálenosti </a:t>
          </a:r>
          <a:r>
            <a:rPr lang="cs-CZ" sz="1100"/>
            <a:t>počítá</a:t>
          </a:r>
          <a:r>
            <a:rPr lang="cs-CZ" sz="1100" baseline="0"/>
            <a:t> automaticky. Ve sloupci "Relativní vzdálenost" se automaticky vyznačuje nejvyšší hodnota.</a:t>
          </a:r>
          <a:endParaRPr lang="cs-CZ"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6555D95-166C-4783-A408-242C0F8097CE}" name="Tabulka5" displayName="Tabulka5" ref="B25:C40" totalsRowShown="0" headerRowDxfId="3">
  <autoFilter ref="B25:C40" xr:uid="{1C20FEFE-602C-4B3A-8451-1F7209380E0A}"/>
  <tableColumns count="2">
    <tableColumn id="1" xr3:uid="{87C65427-ED0C-4073-AAE6-45430DCCA62D}" name="Varianta" dataDxfId="2"/>
    <tableColumn id="2" xr3:uid="{001B78FA-312E-4676-9190-9C553CC33F9B}" name="Užitek" dataDxfId="1">
      <calculatedColumnFormula>SUM(C8:H8)</calculatedColumnFormula>
    </tableColumn>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B2:K41"/>
  <sheetViews>
    <sheetView tabSelected="1" workbookViewId="0">
      <selection activeCell="F30" sqref="F30"/>
    </sheetView>
  </sheetViews>
  <sheetFormatPr defaultRowHeight="15" x14ac:dyDescent="0.25"/>
  <sheetData>
    <row r="2" spans="2:11" x14ac:dyDescent="0.25">
      <c r="B2" s="33" t="s">
        <v>0</v>
      </c>
      <c r="C2" s="33"/>
      <c r="D2" s="33"/>
      <c r="E2" s="33"/>
      <c r="F2" s="33"/>
      <c r="G2" s="33"/>
      <c r="H2" s="33"/>
      <c r="I2" s="33"/>
      <c r="J2" s="33"/>
      <c r="K2" s="33"/>
    </row>
    <row r="3" spans="2:11" x14ac:dyDescent="0.25">
      <c r="B3" s="33"/>
      <c r="C3" s="33"/>
      <c r="D3" s="33"/>
      <c r="E3" s="33"/>
      <c r="F3" s="33"/>
      <c r="G3" s="33"/>
      <c r="H3" s="33"/>
      <c r="I3" s="33"/>
      <c r="J3" s="33"/>
      <c r="K3" s="33"/>
    </row>
    <row r="4" spans="2:11" x14ac:dyDescent="0.25">
      <c r="B4" s="33"/>
      <c r="C4" s="33"/>
      <c r="D4" s="33"/>
      <c r="E4" s="33"/>
      <c r="F4" s="33"/>
      <c r="G4" s="33"/>
      <c r="H4" s="33"/>
      <c r="I4" s="33"/>
      <c r="J4" s="33"/>
      <c r="K4" s="33"/>
    </row>
    <row r="5" spans="2:11" x14ac:dyDescent="0.25">
      <c r="B5" s="33"/>
      <c r="C5" s="33"/>
      <c r="D5" s="33"/>
      <c r="E5" s="33"/>
      <c r="F5" s="33"/>
      <c r="G5" s="33"/>
      <c r="H5" s="33"/>
      <c r="I5" s="33"/>
      <c r="J5" s="33"/>
      <c r="K5" s="33"/>
    </row>
    <row r="6" spans="2:11" x14ac:dyDescent="0.25">
      <c r="B6" s="1"/>
      <c r="C6" s="1"/>
      <c r="D6" s="1"/>
      <c r="E6" s="1"/>
      <c r="F6" s="1"/>
      <c r="G6" s="1"/>
      <c r="H6" s="1"/>
      <c r="I6" s="1"/>
      <c r="J6" s="1"/>
      <c r="K6" s="1"/>
    </row>
    <row r="7" spans="2:11" x14ac:dyDescent="0.25">
      <c r="B7" s="34" t="s">
        <v>2</v>
      </c>
      <c r="C7" s="34"/>
      <c r="D7" s="34"/>
      <c r="E7" s="34"/>
      <c r="F7" s="34"/>
      <c r="G7" s="34"/>
      <c r="H7" s="34"/>
      <c r="I7" s="34"/>
      <c r="J7" s="34"/>
      <c r="K7" s="34"/>
    </row>
    <row r="8" spans="2:11" x14ac:dyDescent="0.25">
      <c r="B8" s="34"/>
      <c r="C8" s="34"/>
      <c r="D8" s="34"/>
      <c r="E8" s="34"/>
      <c r="F8" s="34"/>
      <c r="G8" s="34"/>
      <c r="H8" s="34"/>
      <c r="I8" s="34"/>
      <c r="J8" s="34"/>
      <c r="K8" s="34"/>
    </row>
    <row r="9" spans="2:11" x14ac:dyDescent="0.25">
      <c r="B9" s="34"/>
      <c r="C9" s="34"/>
      <c r="D9" s="34"/>
      <c r="E9" s="34"/>
      <c r="F9" s="34"/>
      <c r="G9" s="34"/>
      <c r="H9" s="34"/>
      <c r="I9" s="34"/>
      <c r="J9" s="34"/>
      <c r="K9" s="34"/>
    </row>
    <row r="10" spans="2:11" x14ac:dyDescent="0.25">
      <c r="B10" s="1"/>
      <c r="C10" s="1"/>
      <c r="D10" s="1"/>
      <c r="E10" s="1"/>
      <c r="F10" s="1"/>
      <c r="G10" s="1"/>
      <c r="H10" s="1"/>
      <c r="I10" s="1"/>
      <c r="J10" s="1"/>
      <c r="K10" s="1"/>
    </row>
    <row r="11" spans="2:11" x14ac:dyDescent="0.25">
      <c r="B11" s="31" t="s">
        <v>70</v>
      </c>
      <c r="C11" s="31"/>
      <c r="D11" s="31"/>
      <c r="E11" s="31"/>
      <c r="F11" s="31"/>
      <c r="G11" s="31"/>
      <c r="H11" s="31"/>
      <c r="I11" s="31"/>
      <c r="J11" s="31"/>
      <c r="K11" s="31"/>
    </row>
    <row r="12" spans="2:11" x14ac:dyDescent="0.25">
      <c r="B12" s="31"/>
      <c r="C12" s="31"/>
      <c r="D12" s="31"/>
      <c r="E12" s="31"/>
      <c r="F12" s="31"/>
      <c r="G12" s="31"/>
      <c r="H12" s="31"/>
      <c r="I12" s="31"/>
      <c r="J12" s="31"/>
      <c r="K12" s="31"/>
    </row>
    <row r="13" spans="2:11" x14ac:dyDescent="0.25">
      <c r="B13" s="31"/>
      <c r="C13" s="31"/>
      <c r="D13" s="31"/>
      <c r="E13" s="31"/>
      <c r="F13" s="31"/>
      <c r="G13" s="31"/>
      <c r="H13" s="31"/>
      <c r="I13" s="31"/>
      <c r="J13" s="31"/>
      <c r="K13" s="31"/>
    </row>
    <row r="14" spans="2:11" x14ac:dyDescent="0.25">
      <c r="B14" s="31"/>
      <c r="C14" s="31"/>
      <c r="D14" s="31"/>
      <c r="E14" s="31"/>
      <c r="F14" s="31"/>
      <c r="G14" s="31"/>
      <c r="H14" s="31"/>
      <c r="I14" s="31"/>
      <c r="J14" s="31"/>
      <c r="K14" s="31"/>
    </row>
    <row r="15" spans="2:11" x14ac:dyDescent="0.25">
      <c r="B15" s="31"/>
      <c r="C15" s="31"/>
      <c r="D15" s="31"/>
      <c r="E15" s="31"/>
      <c r="F15" s="31"/>
      <c r="G15" s="31"/>
      <c r="H15" s="31"/>
      <c r="I15" s="31"/>
      <c r="J15" s="31"/>
      <c r="K15" s="31"/>
    </row>
    <row r="16" spans="2:11" x14ac:dyDescent="0.25">
      <c r="B16" s="31"/>
      <c r="C16" s="31"/>
      <c r="D16" s="31"/>
      <c r="E16" s="31"/>
      <c r="F16" s="31"/>
      <c r="G16" s="31"/>
      <c r="H16" s="31"/>
      <c r="I16" s="31"/>
      <c r="J16" s="31"/>
      <c r="K16" s="31"/>
    </row>
    <row r="17" spans="2:11" x14ac:dyDescent="0.25">
      <c r="B17" s="31"/>
      <c r="C17" s="31"/>
      <c r="D17" s="31"/>
      <c r="E17" s="31"/>
      <c r="F17" s="31"/>
      <c r="G17" s="31"/>
      <c r="H17" s="31"/>
      <c r="I17" s="31"/>
      <c r="J17" s="31"/>
      <c r="K17" s="31"/>
    </row>
    <row r="18" spans="2:11" x14ac:dyDescent="0.25">
      <c r="B18" s="2"/>
      <c r="C18" s="2"/>
      <c r="D18" s="2"/>
      <c r="E18" s="2"/>
      <c r="F18" s="2"/>
      <c r="G18" s="2"/>
      <c r="H18" s="2"/>
      <c r="I18" s="2"/>
      <c r="J18" s="2"/>
      <c r="K18" s="2"/>
    </row>
    <row r="19" spans="2:11" ht="15" customHeight="1" x14ac:dyDescent="0.25">
      <c r="B19" s="31" t="s">
        <v>71</v>
      </c>
      <c r="C19" s="31"/>
      <c r="D19" s="31"/>
      <c r="E19" s="31"/>
      <c r="F19" s="31"/>
      <c r="G19" s="31"/>
      <c r="H19" s="31"/>
      <c r="I19" s="31"/>
      <c r="J19" s="31"/>
      <c r="K19" s="31"/>
    </row>
    <row r="20" spans="2:11" x14ac:dyDescent="0.25">
      <c r="B20" s="31"/>
      <c r="C20" s="31"/>
      <c r="D20" s="31"/>
      <c r="E20" s="31"/>
      <c r="F20" s="31"/>
      <c r="G20" s="31"/>
      <c r="H20" s="31"/>
      <c r="I20" s="31"/>
      <c r="J20" s="31"/>
      <c r="K20" s="31"/>
    </row>
    <row r="21" spans="2:11" x14ac:dyDescent="0.25">
      <c r="B21" s="31"/>
      <c r="C21" s="31"/>
      <c r="D21" s="31"/>
      <c r="E21" s="31"/>
      <c r="F21" s="31"/>
      <c r="G21" s="31"/>
      <c r="H21" s="31"/>
      <c r="I21" s="31"/>
      <c r="J21" s="31"/>
      <c r="K21" s="31"/>
    </row>
    <row r="22" spans="2:11" x14ac:dyDescent="0.25">
      <c r="B22" s="31"/>
      <c r="C22" s="31"/>
      <c r="D22" s="31"/>
      <c r="E22" s="31"/>
      <c r="F22" s="31"/>
      <c r="G22" s="31"/>
      <c r="H22" s="31"/>
      <c r="I22" s="31"/>
      <c r="J22" s="31"/>
      <c r="K22" s="31"/>
    </row>
    <row r="23" spans="2:11" x14ac:dyDescent="0.25">
      <c r="B23" s="31"/>
      <c r="C23" s="31"/>
      <c r="D23" s="31"/>
      <c r="E23" s="31"/>
      <c r="F23" s="31"/>
      <c r="G23" s="31"/>
      <c r="H23" s="31"/>
      <c r="I23" s="31"/>
      <c r="J23" s="31"/>
      <c r="K23" s="31"/>
    </row>
    <row r="24" spans="2:11" x14ac:dyDescent="0.25">
      <c r="B24" s="31"/>
      <c r="C24" s="31"/>
      <c r="D24" s="31"/>
      <c r="E24" s="31"/>
      <c r="F24" s="31"/>
      <c r="G24" s="31"/>
      <c r="H24" s="31"/>
      <c r="I24" s="31"/>
      <c r="J24" s="31"/>
      <c r="K24" s="31"/>
    </row>
    <row r="25" spans="2:11" x14ac:dyDescent="0.25">
      <c r="B25" s="31"/>
      <c r="C25" s="31"/>
      <c r="D25" s="31"/>
      <c r="E25" s="31"/>
      <c r="F25" s="31"/>
      <c r="G25" s="31"/>
      <c r="H25" s="31"/>
      <c r="I25" s="31"/>
      <c r="J25" s="31"/>
      <c r="K25" s="31"/>
    </row>
    <row r="26" spans="2:11" x14ac:dyDescent="0.25">
      <c r="B26" s="30"/>
      <c r="C26" s="30"/>
      <c r="D26" s="30"/>
      <c r="E26" s="1"/>
      <c r="F26" s="1"/>
      <c r="G26" s="1"/>
      <c r="H26" s="1"/>
      <c r="I26" s="1"/>
      <c r="J26" s="1"/>
      <c r="K26" s="1"/>
    </row>
    <row r="27" spans="2:11" x14ac:dyDescent="0.25">
      <c r="B27" s="32" t="s">
        <v>1</v>
      </c>
      <c r="C27" s="32"/>
      <c r="D27" s="32"/>
      <c r="E27" s="1"/>
      <c r="F27" s="1"/>
      <c r="G27" s="1"/>
      <c r="H27" s="1"/>
      <c r="I27" s="1"/>
      <c r="J27" s="1"/>
      <c r="K27" s="1"/>
    </row>
    <row r="28" spans="2:11" x14ac:dyDescent="0.25">
      <c r="B28" s="28" t="s">
        <v>3</v>
      </c>
      <c r="C28" s="28"/>
      <c r="D28" s="28"/>
    </row>
    <row r="29" spans="2:11" x14ac:dyDescent="0.25">
      <c r="B29" s="28" t="s">
        <v>44</v>
      </c>
      <c r="C29" s="28"/>
      <c r="D29" s="28"/>
    </row>
    <row r="30" spans="2:11" x14ac:dyDescent="0.25">
      <c r="B30" s="28" t="s">
        <v>51</v>
      </c>
      <c r="C30" s="28"/>
      <c r="D30" s="28"/>
    </row>
    <row r="31" spans="2:11" x14ac:dyDescent="0.25">
      <c r="B31" s="28" t="s">
        <v>60</v>
      </c>
      <c r="C31" s="28"/>
      <c r="D31" s="28"/>
    </row>
    <row r="37" spans="2:4" x14ac:dyDescent="0.25">
      <c r="B37" s="30"/>
      <c r="C37" s="30"/>
      <c r="D37" s="30"/>
    </row>
    <row r="38" spans="2:4" x14ac:dyDescent="0.25">
      <c r="B38" s="29"/>
      <c r="C38" s="29"/>
      <c r="D38" s="29"/>
    </row>
    <row r="39" spans="2:4" x14ac:dyDescent="0.25">
      <c r="B39" s="29"/>
      <c r="C39" s="29"/>
      <c r="D39" s="29"/>
    </row>
    <row r="40" spans="2:4" x14ac:dyDescent="0.25">
      <c r="B40" s="29"/>
      <c r="C40" s="29"/>
      <c r="D40" s="29"/>
    </row>
    <row r="41" spans="2:4" x14ac:dyDescent="0.25">
      <c r="B41" s="29"/>
      <c r="C41" s="29"/>
      <c r="D41" s="29"/>
    </row>
  </sheetData>
  <mergeCells count="5">
    <mergeCell ref="B19:K25"/>
    <mergeCell ref="B27:D27"/>
    <mergeCell ref="B2:K5"/>
    <mergeCell ref="B7:K9"/>
    <mergeCell ref="B11:K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F8B8D-CA55-4D40-9996-8E8DC00EBCC9}">
  <sheetPr codeName="List2"/>
  <dimension ref="B2:R44"/>
  <sheetViews>
    <sheetView workbookViewId="0">
      <selection activeCell="R26" sqref="R26"/>
    </sheetView>
  </sheetViews>
  <sheetFormatPr defaultRowHeight="15" x14ac:dyDescent="0.25"/>
  <cols>
    <col min="3" max="3" width="9.140625" customWidth="1"/>
  </cols>
  <sheetData>
    <row r="2" spans="2:18" x14ac:dyDescent="0.25">
      <c r="B2" s="54" t="s">
        <v>3</v>
      </c>
      <c r="C2" s="54"/>
      <c r="D2" s="54"/>
      <c r="E2" s="54"/>
      <c r="F2" s="54"/>
      <c r="G2" s="54"/>
      <c r="I2" s="55" t="s">
        <v>17</v>
      </c>
      <c r="J2" s="55"/>
      <c r="K2" s="55"/>
    </row>
    <row r="3" spans="2:18" x14ac:dyDescent="0.25">
      <c r="B3" s="54"/>
      <c r="C3" s="54"/>
      <c r="D3" s="54"/>
      <c r="E3" s="54"/>
      <c r="F3" s="54"/>
      <c r="G3" s="54"/>
    </row>
    <row r="5" spans="2:18" x14ac:dyDescent="0.25">
      <c r="B5" s="6" t="s">
        <v>16</v>
      </c>
      <c r="C5" s="4" t="s">
        <v>10</v>
      </c>
      <c r="D5" s="4" t="s">
        <v>11</v>
      </c>
      <c r="E5" s="4" t="s">
        <v>12</v>
      </c>
      <c r="F5" s="4" t="s">
        <v>13</v>
      </c>
      <c r="G5" s="4" t="s">
        <v>14</v>
      </c>
      <c r="H5" s="4" t="s">
        <v>15</v>
      </c>
      <c r="I5" s="4"/>
      <c r="J5" s="4"/>
      <c r="K5" s="4"/>
      <c r="L5" s="4"/>
      <c r="M5" s="4"/>
      <c r="N5" s="4"/>
      <c r="O5" s="4"/>
      <c r="P5" s="4"/>
      <c r="Q5" s="4"/>
      <c r="R5" s="3"/>
    </row>
    <row r="6" spans="2:18" x14ac:dyDescent="0.25">
      <c r="B6" s="4" t="s">
        <v>4</v>
      </c>
      <c r="C6" s="5">
        <v>8</v>
      </c>
      <c r="D6" s="5">
        <v>10</v>
      </c>
      <c r="E6" s="5">
        <v>2.8</v>
      </c>
      <c r="F6" s="5">
        <v>5</v>
      </c>
      <c r="G6" s="5">
        <v>30</v>
      </c>
      <c r="H6" s="5">
        <v>6</v>
      </c>
      <c r="I6" s="19" t="s">
        <v>50</v>
      </c>
      <c r="J6" s="19" t="s">
        <v>50</v>
      </c>
      <c r="K6" s="19" t="s">
        <v>50</v>
      </c>
      <c r="L6" s="19" t="s">
        <v>50</v>
      </c>
      <c r="M6" s="19" t="s">
        <v>50</v>
      </c>
      <c r="N6" s="19" t="s">
        <v>50</v>
      </c>
      <c r="O6" s="19" t="s">
        <v>50</v>
      </c>
      <c r="P6" s="19" t="s">
        <v>50</v>
      </c>
      <c r="Q6" s="19" t="s">
        <v>50</v>
      </c>
    </row>
    <row r="7" spans="2:18" x14ac:dyDescent="0.25">
      <c r="B7" s="4" t="s">
        <v>5</v>
      </c>
      <c r="C7" s="5">
        <v>10</v>
      </c>
      <c r="D7" s="5">
        <v>2</v>
      </c>
      <c r="E7" s="5">
        <v>5.4</v>
      </c>
      <c r="F7" s="5">
        <v>7</v>
      </c>
      <c r="G7" s="5">
        <v>15</v>
      </c>
      <c r="H7" s="5">
        <v>5</v>
      </c>
      <c r="I7" s="19" t="s">
        <v>50</v>
      </c>
      <c r="J7" s="19" t="s">
        <v>50</v>
      </c>
      <c r="K7" s="19" t="s">
        <v>50</v>
      </c>
      <c r="L7" s="19" t="s">
        <v>50</v>
      </c>
      <c r="M7" s="19" t="s">
        <v>50</v>
      </c>
      <c r="N7" s="19" t="s">
        <v>50</v>
      </c>
      <c r="O7" s="19" t="s">
        <v>50</v>
      </c>
      <c r="P7" s="19" t="s">
        <v>50</v>
      </c>
      <c r="Q7" s="19" t="s">
        <v>50</v>
      </c>
    </row>
    <row r="8" spans="2:18" x14ac:dyDescent="0.25">
      <c r="B8" s="4" t="s">
        <v>6</v>
      </c>
      <c r="C8" s="5">
        <v>3.5</v>
      </c>
      <c r="D8" s="5">
        <v>0</v>
      </c>
      <c r="E8" s="5">
        <v>0.65</v>
      </c>
      <c r="F8" s="5">
        <v>0</v>
      </c>
      <c r="G8" s="5">
        <v>50</v>
      </c>
      <c r="H8" s="5">
        <v>10</v>
      </c>
      <c r="I8" s="19" t="s">
        <v>50</v>
      </c>
      <c r="J8" s="19" t="s">
        <v>50</v>
      </c>
      <c r="K8" s="19" t="s">
        <v>50</v>
      </c>
      <c r="L8" s="19" t="s">
        <v>50</v>
      </c>
      <c r="M8" s="19" t="s">
        <v>50</v>
      </c>
      <c r="N8" s="19" t="s">
        <v>50</v>
      </c>
      <c r="O8" s="19" t="s">
        <v>50</v>
      </c>
      <c r="P8" s="19" t="s">
        <v>50</v>
      </c>
      <c r="Q8" s="19" t="s">
        <v>50</v>
      </c>
    </row>
    <row r="9" spans="2:18" x14ac:dyDescent="0.25">
      <c r="B9" s="4" t="s">
        <v>7</v>
      </c>
      <c r="C9" s="5">
        <v>2.5</v>
      </c>
      <c r="D9" s="5">
        <v>0</v>
      </c>
      <c r="E9" s="5">
        <v>0</v>
      </c>
      <c r="F9" s="5">
        <v>0</v>
      </c>
      <c r="G9" s="5">
        <v>100</v>
      </c>
      <c r="H9" s="5">
        <v>2</v>
      </c>
      <c r="I9" s="19" t="s">
        <v>50</v>
      </c>
      <c r="J9" s="19" t="s">
        <v>50</v>
      </c>
      <c r="K9" s="19" t="s">
        <v>50</v>
      </c>
      <c r="L9" s="19" t="s">
        <v>50</v>
      </c>
      <c r="M9" s="19" t="s">
        <v>50</v>
      </c>
      <c r="N9" s="19" t="s">
        <v>50</v>
      </c>
      <c r="O9" s="19" t="s">
        <v>50</v>
      </c>
      <c r="P9" s="19" t="s">
        <v>50</v>
      </c>
      <c r="Q9" s="19" t="s">
        <v>50</v>
      </c>
    </row>
    <row r="10" spans="2:18" x14ac:dyDescent="0.25">
      <c r="B10" s="4" t="s">
        <v>8</v>
      </c>
      <c r="C10" s="5">
        <v>12</v>
      </c>
      <c r="D10" s="5">
        <v>2</v>
      </c>
      <c r="E10" s="5">
        <v>6</v>
      </c>
      <c r="F10" s="5">
        <v>7</v>
      </c>
      <c r="G10" s="5">
        <v>15</v>
      </c>
      <c r="H10" s="5">
        <v>7</v>
      </c>
      <c r="I10" s="19" t="s">
        <v>50</v>
      </c>
      <c r="J10" s="19" t="s">
        <v>50</v>
      </c>
      <c r="K10" s="19" t="s">
        <v>50</v>
      </c>
      <c r="L10" s="19" t="s">
        <v>50</v>
      </c>
      <c r="M10" s="19" t="s">
        <v>50</v>
      </c>
      <c r="N10" s="19" t="s">
        <v>50</v>
      </c>
      <c r="O10" s="19" t="s">
        <v>50</v>
      </c>
      <c r="P10" s="19" t="s">
        <v>50</v>
      </c>
      <c r="Q10" s="19" t="s">
        <v>50</v>
      </c>
    </row>
    <row r="11" spans="2:18" x14ac:dyDescent="0.25">
      <c r="B11" s="4" t="s">
        <v>9</v>
      </c>
      <c r="C11" s="5">
        <v>11.5</v>
      </c>
      <c r="D11" s="5">
        <v>2</v>
      </c>
      <c r="E11" s="5">
        <v>5.4</v>
      </c>
      <c r="F11" s="5">
        <v>7</v>
      </c>
      <c r="G11" s="5">
        <v>15</v>
      </c>
      <c r="H11" s="5">
        <v>2</v>
      </c>
      <c r="I11" s="19" t="s">
        <v>50</v>
      </c>
      <c r="J11" s="19" t="s">
        <v>50</v>
      </c>
      <c r="K11" s="19" t="s">
        <v>50</v>
      </c>
      <c r="L11" s="19" t="s">
        <v>50</v>
      </c>
      <c r="M11" s="19" t="s">
        <v>50</v>
      </c>
      <c r="N11" s="19" t="s">
        <v>50</v>
      </c>
      <c r="O11" s="19" t="s">
        <v>50</v>
      </c>
      <c r="P11" s="19" t="s">
        <v>50</v>
      </c>
      <c r="Q11" s="19" t="s">
        <v>50</v>
      </c>
    </row>
    <row r="12" spans="2:18" x14ac:dyDescent="0.25">
      <c r="B12" s="4"/>
      <c r="C12" s="19" t="s">
        <v>50</v>
      </c>
      <c r="D12" s="19" t="s">
        <v>50</v>
      </c>
      <c r="E12" s="19" t="s">
        <v>50</v>
      </c>
      <c r="F12" s="19" t="s">
        <v>50</v>
      </c>
      <c r="G12" s="19" t="s">
        <v>50</v>
      </c>
      <c r="H12" s="19" t="s">
        <v>50</v>
      </c>
      <c r="I12" s="19" t="s">
        <v>50</v>
      </c>
      <c r="J12" s="19" t="s">
        <v>50</v>
      </c>
      <c r="K12" s="19" t="s">
        <v>50</v>
      </c>
      <c r="L12" s="19" t="s">
        <v>50</v>
      </c>
      <c r="M12" s="19" t="s">
        <v>50</v>
      </c>
      <c r="N12" s="19" t="s">
        <v>50</v>
      </c>
      <c r="O12" s="19" t="s">
        <v>50</v>
      </c>
      <c r="P12" s="19" t="s">
        <v>50</v>
      </c>
      <c r="Q12" s="19" t="s">
        <v>50</v>
      </c>
    </row>
    <row r="13" spans="2:18" x14ac:dyDescent="0.25">
      <c r="B13" s="4"/>
      <c r="C13" s="19" t="s">
        <v>50</v>
      </c>
      <c r="D13" s="19" t="s">
        <v>50</v>
      </c>
      <c r="E13" s="19" t="s">
        <v>50</v>
      </c>
      <c r="F13" s="19" t="s">
        <v>50</v>
      </c>
      <c r="G13" s="19" t="s">
        <v>50</v>
      </c>
      <c r="H13" s="19" t="s">
        <v>50</v>
      </c>
      <c r="I13" s="19" t="s">
        <v>50</v>
      </c>
      <c r="J13" s="19" t="s">
        <v>50</v>
      </c>
      <c r="K13" s="19" t="s">
        <v>50</v>
      </c>
      <c r="L13" s="19" t="s">
        <v>50</v>
      </c>
      <c r="M13" s="19" t="s">
        <v>50</v>
      </c>
      <c r="N13" s="19" t="s">
        <v>50</v>
      </c>
      <c r="O13" s="19" t="s">
        <v>50</v>
      </c>
      <c r="P13" s="19" t="s">
        <v>50</v>
      </c>
      <c r="Q13" s="19" t="s">
        <v>50</v>
      </c>
    </row>
    <row r="14" spans="2:18" x14ac:dyDescent="0.25">
      <c r="B14" s="4"/>
      <c r="C14" s="19" t="s">
        <v>50</v>
      </c>
      <c r="D14" s="19" t="s">
        <v>50</v>
      </c>
      <c r="E14" s="19" t="s">
        <v>50</v>
      </c>
      <c r="F14" s="19" t="s">
        <v>50</v>
      </c>
      <c r="G14" s="19" t="s">
        <v>50</v>
      </c>
      <c r="H14" s="19" t="s">
        <v>50</v>
      </c>
      <c r="I14" s="19" t="s">
        <v>50</v>
      </c>
      <c r="J14" s="19" t="s">
        <v>50</v>
      </c>
      <c r="K14" s="19" t="s">
        <v>50</v>
      </c>
      <c r="L14" s="19" t="s">
        <v>50</v>
      </c>
      <c r="M14" s="19" t="s">
        <v>50</v>
      </c>
      <c r="N14" s="19" t="s">
        <v>50</v>
      </c>
      <c r="O14" s="19" t="s">
        <v>50</v>
      </c>
      <c r="P14" s="19" t="s">
        <v>50</v>
      </c>
      <c r="Q14" s="19" t="s">
        <v>50</v>
      </c>
    </row>
    <row r="15" spans="2:18" x14ac:dyDescent="0.25">
      <c r="B15" s="4"/>
      <c r="C15" s="19" t="s">
        <v>50</v>
      </c>
      <c r="D15" s="19" t="s">
        <v>50</v>
      </c>
      <c r="E15" s="19" t="s">
        <v>50</v>
      </c>
      <c r="F15" s="19" t="s">
        <v>50</v>
      </c>
      <c r="G15" s="19" t="s">
        <v>50</v>
      </c>
      <c r="H15" s="19" t="s">
        <v>50</v>
      </c>
      <c r="I15" s="19" t="s">
        <v>50</v>
      </c>
      <c r="J15" s="19" t="s">
        <v>50</v>
      </c>
      <c r="K15" s="19" t="s">
        <v>50</v>
      </c>
      <c r="L15" s="19" t="s">
        <v>50</v>
      </c>
      <c r="M15" s="19" t="s">
        <v>50</v>
      </c>
      <c r="N15" s="19" t="s">
        <v>50</v>
      </c>
      <c r="O15" s="19" t="s">
        <v>50</v>
      </c>
      <c r="P15" s="19" t="s">
        <v>50</v>
      </c>
      <c r="Q15" s="19" t="s">
        <v>50</v>
      </c>
    </row>
    <row r="16" spans="2:18" x14ac:dyDescent="0.25">
      <c r="B16" s="4"/>
      <c r="C16" s="19" t="s">
        <v>50</v>
      </c>
      <c r="D16" s="19" t="s">
        <v>50</v>
      </c>
      <c r="E16" s="19" t="s">
        <v>50</v>
      </c>
      <c r="F16" s="19" t="s">
        <v>50</v>
      </c>
      <c r="G16" s="19" t="s">
        <v>50</v>
      </c>
      <c r="H16" s="19" t="s">
        <v>50</v>
      </c>
      <c r="I16" s="19" t="s">
        <v>50</v>
      </c>
      <c r="J16" s="19" t="s">
        <v>50</v>
      </c>
      <c r="K16" s="19" t="s">
        <v>50</v>
      </c>
      <c r="L16" s="19" t="s">
        <v>50</v>
      </c>
      <c r="M16" s="19" t="s">
        <v>50</v>
      </c>
      <c r="N16" s="19" t="s">
        <v>50</v>
      </c>
      <c r="O16" s="19" t="s">
        <v>50</v>
      </c>
      <c r="P16" s="19" t="s">
        <v>50</v>
      </c>
      <c r="Q16" s="19" t="s">
        <v>50</v>
      </c>
    </row>
    <row r="17" spans="2:17" x14ac:dyDescent="0.25">
      <c r="B17" s="4"/>
      <c r="C17" s="19" t="s">
        <v>50</v>
      </c>
      <c r="D17" s="19" t="s">
        <v>50</v>
      </c>
      <c r="E17" s="19" t="s">
        <v>50</v>
      </c>
      <c r="F17" s="19" t="s">
        <v>50</v>
      </c>
      <c r="G17" s="19" t="s">
        <v>50</v>
      </c>
      <c r="H17" s="19" t="s">
        <v>50</v>
      </c>
      <c r="I17" s="19" t="s">
        <v>50</v>
      </c>
      <c r="J17" s="19" t="s">
        <v>50</v>
      </c>
      <c r="K17" s="19" t="s">
        <v>50</v>
      </c>
      <c r="L17" s="19" t="s">
        <v>50</v>
      </c>
      <c r="M17" s="19" t="s">
        <v>50</v>
      </c>
      <c r="N17" s="19" t="s">
        <v>50</v>
      </c>
      <c r="O17" s="19" t="s">
        <v>50</v>
      </c>
      <c r="P17" s="19" t="s">
        <v>50</v>
      </c>
      <c r="Q17" s="19" t="s">
        <v>50</v>
      </c>
    </row>
    <row r="18" spans="2:17" x14ac:dyDescent="0.25">
      <c r="B18" s="4"/>
      <c r="C18" s="19" t="s">
        <v>50</v>
      </c>
      <c r="D18" s="19" t="s">
        <v>50</v>
      </c>
      <c r="E18" s="19" t="s">
        <v>50</v>
      </c>
      <c r="F18" s="19" t="s">
        <v>50</v>
      </c>
      <c r="G18" s="19" t="s">
        <v>50</v>
      </c>
      <c r="H18" s="19" t="s">
        <v>50</v>
      </c>
      <c r="I18" s="19" t="s">
        <v>50</v>
      </c>
      <c r="J18" s="19" t="s">
        <v>50</v>
      </c>
      <c r="K18" s="19" t="s">
        <v>50</v>
      </c>
      <c r="L18" s="19" t="s">
        <v>50</v>
      </c>
      <c r="M18" s="19" t="s">
        <v>50</v>
      </c>
      <c r="N18" s="19" t="s">
        <v>50</v>
      </c>
      <c r="O18" s="19" t="s">
        <v>50</v>
      </c>
      <c r="P18" s="19" t="s">
        <v>50</v>
      </c>
      <c r="Q18" s="19" t="s">
        <v>50</v>
      </c>
    </row>
    <row r="19" spans="2:17" x14ac:dyDescent="0.25">
      <c r="B19" s="4"/>
      <c r="C19" s="19" t="s">
        <v>50</v>
      </c>
      <c r="D19" s="19" t="s">
        <v>50</v>
      </c>
      <c r="E19" s="19" t="s">
        <v>50</v>
      </c>
      <c r="F19" s="19" t="s">
        <v>50</v>
      </c>
      <c r="G19" s="19" t="s">
        <v>50</v>
      </c>
      <c r="H19" s="19" t="s">
        <v>50</v>
      </c>
      <c r="I19" s="19" t="s">
        <v>50</v>
      </c>
      <c r="J19" s="19" t="s">
        <v>50</v>
      </c>
      <c r="K19" s="19" t="s">
        <v>50</v>
      </c>
      <c r="L19" s="19" t="s">
        <v>50</v>
      </c>
      <c r="M19" s="19" t="s">
        <v>50</v>
      </c>
      <c r="N19" s="19" t="s">
        <v>50</v>
      </c>
      <c r="O19" s="19" t="s">
        <v>50</v>
      </c>
      <c r="P19" s="19" t="s">
        <v>50</v>
      </c>
      <c r="Q19" s="19" t="s">
        <v>50</v>
      </c>
    </row>
    <row r="20" spans="2:17" x14ac:dyDescent="0.25">
      <c r="B20" s="4"/>
      <c r="C20" s="19" t="s">
        <v>50</v>
      </c>
      <c r="D20" s="19" t="s">
        <v>50</v>
      </c>
      <c r="E20" s="19" t="s">
        <v>50</v>
      </c>
      <c r="F20" s="19" t="s">
        <v>50</v>
      </c>
      <c r="G20" s="19" t="s">
        <v>50</v>
      </c>
      <c r="H20" s="19" t="s">
        <v>50</v>
      </c>
      <c r="I20" s="19" t="s">
        <v>50</v>
      </c>
      <c r="J20" s="19" t="s">
        <v>50</v>
      </c>
      <c r="K20" s="19" t="s">
        <v>50</v>
      </c>
      <c r="L20" s="19" t="s">
        <v>50</v>
      </c>
      <c r="M20" s="19" t="s">
        <v>50</v>
      </c>
      <c r="N20" s="19" t="s">
        <v>50</v>
      </c>
      <c r="O20" s="19" t="s">
        <v>50</v>
      </c>
      <c r="P20" s="19" t="s">
        <v>50</v>
      </c>
      <c r="Q20" s="19" t="s">
        <v>50</v>
      </c>
    </row>
    <row r="21" spans="2:17" x14ac:dyDescent="0.25">
      <c r="B21" s="3"/>
    </row>
    <row r="22" spans="2:17" ht="15.75" thickBot="1" x14ac:dyDescent="0.3">
      <c r="B22" s="8" t="s">
        <v>18</v>
      </c>
      <c r="L22" s="8" t="s">
        <v>37</v>
      </c>
    </row>
    <row r="23" spans="2:17" ht="15.75" thickBot="1" x14ac:dyDescent="0.3">
      <c r="B23" s="15" t="s">
        <v>20</v>
      </c>
      <c r="C23" s="45" t="s">
        <v>21</v>
      </c>
      <c r="D23" s="46"/>
      <c r="E23" s="46"/>
      <c r="F23" s="47"/>
      <c r="G23" s="56" t="s">
        <v>22</v>
      </c>
      <c r="H23" s="47"/>
      <c r="I23" s="56" t="s">
        <v>23</v>
      </c>
      <c r="J23" s="57"/>
      <c r="L23" s="15" t="s">
        <v>20</v>
      </c>
      <c r="M23" s="45" t="s">
        <v>21</v>
      </c>
      <c r="N23" s="46"/>
      <c r="O23" s="46"/>
      <c r="P23" s="47"/>
    </row>
    <row r="24" spans="2:17" x14ac:dyDescent="0.25">
      <c r="B24" s="10" t="s">
        <v>10</v>
      </c>
      <c r="C24" s="48" t="s">
        <v>19</v>
      </c>
      <c r="D24" s="48"/>
      <c r="E24" s="48"/>
      <c r="F24" s="49"/>
      <c r="G24" s="52" t="s">
        <v>29</v>
      </c>
      <c r="H24" s="58"/>
      <c r="I24" s="52" t="s">
        <v>31</v>
      </c>
      <c r="J24" s="53"/>
      <c r="L24" s="10" t="s">
        <v>4</v>
      </c>
      <c r="M24" s="48" t="s">
        <v>38</v>
      </c>
      <c r="N24" s="48"/>
      <c r="O24" s="48"/>
      <c r="P24" s="49"/>
    </row>
    <row r="25" spans="2:17" x14ac:dyDescent="0.25">
      <c r="B25" s="11" t="s">
        <v>11</v>
      </c>
      <c r="C25" s="50" t="s">
        <v>24</v>
      </c>
      <c r="D25" s="50"/>
      <c r="E25" s="50"/>
      <c r="F25" s="51"/>
      <c r="G25" s="41" t="s">
        <v>30</v>
      </c>
      <c r="H25" s="40"/>
      <c r="I25" s="41" t="s">
        <v>32</v>
      </c>
      <c r="J25" s="42"/>
      <c r="L25" s="11" t="s">
        <v>5</v>
      </c>
      <c r="M25" s="50" t="s">
        <v>39</v>
      </c>
      <c r="N25" s="50"/>
      <c r="O25" s="50"/>
      <c r="P25" s="51"/>
    </row>
    <row r="26" spans="2:17" x14ac:dyDescent="0.25">
      <c r="B26" s="11" t="s">
        <v>12</v>
      </c>
      <c r="C26" s="50" t="s">
        <v>25</v>
      </c>
      <c r="D26" s="50"/>
      <c r="E26" s="50"/>
      <c r="F26" s="51"/>
      <c r="G26" s="41" t="s">
        <v>30</v>
      </c>
      <c r="H26" s="40"/>
      <c r="I26" s="41" t="s">
        <v>33</v>
      </c>
      <c r="J26" s="42"/>
      <c r="L26" s="11" t="s">
        <v>6</v>
      </c>
      <c r="M26" s="50" t="s">
        <v>40</v>
      </c>
      <c r="N26" s="50"/>
      <c r="O26" s="50"/>
      <c r="P26" s="51"/>
    </row>
    <row r="27" spans="2:17" x14ac:dyDescent="0.25">
      <c r="B27" s="11" t="s">
        <v>13</v>
      </c>
      <c r="C27" s="50" t="s">
        <v>26</v>
      </c>
      <c r="D27" s="50"/>
      <c r="E27" s="50"/>
      <c r="F27" s="51"/>
      <c r="G27" s="41" t="s">
        <v>30</v>
      </c>
      <c r="H27" s="40"/>
      <c r="I27" s="41" t="s">
        <v>34</v>
      </c>
      <c r="J27" s="42"/>
      <c r="L27" s="11" t="s">
        <v>7</v>
      </c>
      <c r="M27" s="50" t="s">
        <v>41</v>
      </c>
      <c r="N27" s="50"/>
      <c r="O27" s="50"/>
      <c r="P27" s="51"/>
    </row>
    <row r="28" spans="2:17" x14ac:dyDescent="0.25">
      <c r="B28" s="11" t="s">
        <v>14</v>
      </c>
      <c r="C28" s="50" t="s">
        <v>27</v>
      </c>
      <c r="D28" s="50"/>
      <c r="E28" s="50"/>
      <c r="F28" s="51"/>
      <c r="G28" s="41" t="s">
        <v>29</v>
      </c>
      <c r="H28" s="40"/>
      <c r="I28" s="41" t="s">
        <v>35</v>
      </c>
      <c r="J28" s="42"/>
      <c r="L28" s="11" t="s">
        <v>8</v>
      </c>
      <c r="M28" s="50" t="s">
        <v>43</v>
      </c>
      <c r="N28" s="50"/>
      <c r="O28" s="50"/>
      <c r="P28" s="51"/>
    </row>
    <row r="29" spans="2:17" x14ac:dyDescent="0.25">
      <c r="B29" s="11" t="s">
        <v>15</v>
      </c>
      <c r="C29" s="50" t="s">
        <v>28</v>
      </c>
      <c r="D29" s="50"/>
      <c r="E29" s="50"/>
      <c r="F29" s="51"/>
      <c r="G29" s="41" t="s">
        <v>29</v>
      </c>
      <c r="H29" s="40"/>
      <c r="I29" s="41" t="s">
        <v>36</v>
      </c>
      <c r="J29" s="42"/>
      <c r="L29" s="11" t="s">
        <v>9</v>
      </c>
      <c r="M29" s="50" t="s">
        <v>42</v>
      </c>
      <c r="N29" s="50"/>
      <c r="O29" s="50"/>
      <c r="P29" s="51"/>
    </row>
    <row r="30" spans="2:17" x14ac:dyDescent="0.25">
      <c r="B30" s="12"/>
      <c r="C30" s="39"/>
      <c r="D30" s="39"/>
      <c r="E30" s="39"/>
      <c r="F30" s="40"/>
      <c r="G30" s="41"/>
      <c r="H30" s="40"/>
      <c r="I30" s="41"/>
      <c r="J30" s="42"/>
      <c r="L30" s="12"/>
      <c r="M30" s="39"/>
      <c r="N30" s="39"/>
      <c r="O30" s="39"/>
      <c r="P30" s="40"/>
    </row>
    <row r="31" spans="2:17" x14ac:dyDescent="0.25">
      <c r="B31" s="12"/>
      <c r="C31" s="39"/>
      <c r="D31" s="39"/>
      <c r="E31" s="39"/>
      <c r="F31" s="40"/>
      <c r="G31" s="41"/>
      <c r="H31" s="40"/>
      <c r="I31" s="41"/>
      <c r="J31" s="42"/>
      <c r="L31" s="12"/>
      <c r="M31" s="39"/>
      <c r="N31" s="39"/>
      <c r="O31" s="39"/>
      <c r="P31" s="40"/>
    </row>
    <row r="32" spans="2:17" x14ac:dyDescent="0.25">
      <c r="B32" s="12"/>
      <c r="C32" s="35"/>
      <c r="D32" s="35"/>
      <c r="E32" s="35"/>
      <c r="F32" s="36"/>
      <c r="G32" s="41"/>
      <c r="H32" s="40"/>
      <c r="I32" s="41"/>
      <c r="J32" s="42"/>
      <c r="L32" s="12"/>
      <c r="M32" s="35"/>
      <c r="N32" s="35"/>
      <c r="O32" s="35"/>
      <c r="P32" s="36"/>
    </row>
    <row r="33" spans="2:16" x14ac:dyDescent="0.25">
      <c r="B33" s="12"/>
      <c r="C33" s="35"/>
      <c r="D33" s="35"/>
      <c r="E33" s="35"/>
      <c r="F33" s="36"/>
      <c r="G33" s="41"/>
      <c r="H33" s="40"/>
      <c r="I33" s="41"/>
      <c r="J33" s="42"/>
      <c r="L33" s="12"/>
      <c r="M33" s="35"/>
      <c r="N33" s="35"/>
      <c r="O33" s="35"/>
      <c r="P33" s="36"/>
    </row>
    <row r="34" spans="2:16" x14ac:dyDescent="0.25">
      <c r="B34" s="12"/>
      <c r="C34" s="35"/>
      <c r="D34" s="35"/>
      <c r="E34" s="35"/>
      <c r="F34" s="36"/>
      <c r="G34" s="41"/>
      <c r="H34" s="40"/>
      <c r="I34" s="41"/>
      <c r="J34" s="42"/>
      <c r="L34" s="12"/>
      <c r="M34" s="35"/>
      <c r="N34" s="35"/>
      <c r="O34" s="35"/>
      <c r="P34" s="36"/>
    </row>
    <row r="35" spans="2:16" x14ac:dyDescent="0.25">
      <c r="B35" s="12"/>
      <c r="C35" s="35"/>
      <c r="D35" s="35"/>
      <c r="E35" s="35"/>
      <c r="F35" s="36"/>
      <c r="G35" s="41"/>
      <c r="H35" s="40"/>
      <c r="I35" s="41"/>
      <c r="J35" s="42"/>
      <c r="L35" s="12"/>
      <c r="M35" s="35"/>
      <c r="N35" s="35"/>
      <c r="O35" s="35"/>
      <c r="P35" s="36"/>
    </row>
    <row r="36" spans="2:16" x14ac:dyDescent="0.25">
      <c r="B36" s="12"/>
      <c r="C36" s="35"/>
      <c r="D36" s="35"/>
      <c r="E36" s="35"/>
      <c r="F36" s="36"/>
      <c r="G36" s="41"/>
      <c r="H36" s="40"/>
      <c r="I36" s="41"/>
      <c r="J36" s="42"/>
      <c r="L36" s="12"/>
      <c r="M36" s="35"/>
      <c r="N36" s="35"/>
      <c r="O36" s="35"/>
      <c r="P36" s="36"/>
    </row>
    <row r="37" spans="2:16" x14ac:dyDescent="0.25">
      <c r="B37" s="12"/>
      <c r="C37" s="35"/>
      <c r="D37" s="35"/>
      <c r="E37" s="35"/>
      <c r="F37" s="36"/>
      <c r="G37" s="41"/>
      <c r="H37" s="40"/>
      <c r="I37" s="41"/>
      <c r="J37" s="42"/>
      <c r="L37" s="12"/>
      <c r="M37" s="35"/>
      <c r="N37" s="35"/>
      <c r="O37" s="35"/>
      <c r="P37" s="36"/>
    </row>
    <row r="38" spans="2:16" ht="15.75" thickBot="1" x14ac:dyDescent="0.3">
      <c r="B38" s="13"/>
      <c r="C38" s="37"/>
      <c r="D38" s="37"/>
      <c r="E38" s="37"/>
      <c r="F38" s="38"/>
      <c r="G38" s="43"/>
      <c r="H38" s="38"/>
      <c r="I38" s="43"/>
      <c r="J38" s="44"/>
      <c r="L38" s="13"/>
      <c r="M38" s="37"/>
      <c r="N38" s="37"/>
      <c r="O38" s="37"/>
      <c r="P38" s="38"/>
    </row>
    <row r="43" spans="2:16" ht="11.25" customHeight="1" x14ac:dyDescent="0.25"/>
    <row r="44" spans="2:16" hidden="1" x14ac:dyDescent="0.25"/>
  </sheetData>
  <mergeCells count="66">
    <mergeCell ref="B2:G3"/>
    <mergeCell ref="I2:K2"/>
    <mergeCell ref="C23:F23"/>
    <mergeCell ref="C38:F38"/>
    <mergeCell ref="C37:F37"/>
    <mergeCell ref="C36:F36"/>
    <mergeCell ref="C35:F35"/>
    <mergeCell ref="C34:F34"/>
    <mergeCell ref="C33:F33"/>
    <mergeCell ref="C32:F32"/>
    <mergeCell ref="C31:F31"/>
    <mergeCell ref="C30:F30"/>
    <mergeCell ref="C29:F29"/>
    <mergeCell ref="I23:J23"/>
    <mergeCell ref="G23:H23"/>
    <mergeCell ref="G24:H24"/>
    <mergeCell ref="C24:F24"/>
    <mergeCell ref="G37:H37"/>
    <mergeCell ref="G38:H38"/>
    <mergeCell ref="G27:H27"/>
    <mergeCell ref="G28:H28"/>
    <mergeCell ref="G29:H29"/>
    <mergeCell ref="G30:H30"/>
    <mergeCell ref="G31:H31"/>
    <mergeCell ref="G32:H32"/>
    <mergeCell ref="G25:H25"/>
    <mergeCell ref="G26:H26"/>
    <mergeCell ref="C28:F28"/>
    <mergeCell ref="C27:F27"/>
    <mergeCell ref="C26:F26"/>
    <mergeCell ref="C25:F25"/>
    <mergeCell ref="I29:J29"/>
    <mergeCell ref="G33:H33"/>
    <mergeCell ref="G34:H34"/>
    <mergeCell ref="G35:H35"/>
    <mergeCell ref="G36:H36"/>
    <mergeCell ref="I36:J36"/>
    <mergeCell ref="I24:J24"/>
    <mergeCell ref="I25:J25"/>
    <mergeCell ref="I26:J26"/>
    <mergeCell ref="I27:J27"/>
    <mergeCell ref="I28:J28"/>
    <mergeCell ref="I37:J37"/>
    <mergeCell ref="I38:J38"/>
    <mergeCell ref="M23:P23"/>
    <mergeCell ref="M24:P24"/>
    <mergeCell ref="M25:P25"/>
    <mergeCell ref="M26:P26"/>
    <mergeCell ref="M27:P27"/>
    <mergeCell ref="M28:P28"/>
    <mergeCell ref="M29:P29"/>
    <mergeCell ref="I30:J30"/>
    <mergeCell ref="I31:J31"/>
    <mergeCell ref="I32:J32"/>
    <mergeCell ref="I33:J33"/>
    <mergeCell ref="I34:J34"/>
    <mergeCell ref="I35:J35"/>
    <mergeCell ref="M36:P36"/>
    <mergeCell ref="M37:P37"/>
    <mergeCell ref="M38:P38"/>
    <mergeCell ref="M30:P30"/>
    <mergeCell ref="M31:P31"/>
    <mergeCell ref="M32:P32"/>
    <mergeCell ref="M33:P33"/>
    <mergeCell ref="M34:P34"/>
    <mergeCell ref="M35:P35"/>
  </mergeCells>
  <hyperlinks>
    <hyperlink ref="I2:K2" location="'Úvodní list'!A1" display="&lt;- zpět na úvodní list" xr:uid="{08A0FEE8-608E-4D97-8176-88C38FC8EE02}"/>
  </hyperlinks>
  <pageMargins left="0.7" right="0.7" top="0.78740157499999996" bottom="0.78740157499999996"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14E2-9F79-4D51-B1F9-570FC455F51E}">
  <sheetPr codeName="List3"/>
  <dimension ref="B2:Q65"/>
  <sheetViews>
    <sheetView topLeftCell="A16" zoomScaleNormal="100" workbookViewId="0">
      <selection activeCell="E26" sqref="E26"/>
    </sheetView>
  </sheetViews>
  <sheetFormatPr defaultRowHeight="15" x14ac:dyDescent="0.25"/>
  <cols>
    <col min="2" max="2" width="17.85546875" customWidth="1"/>
    <col min="3" max="8" width="9.140625" customWidth="1"/>
  </cols>
  <sheetData>
    <row r="2" spans="2:17" x14ac:dyDescent="0.25">
      <c r="B2" s="54" t="s">
        <v>44</v>
      </c>
      <c r="C2" s="54"/>
      <c r="D2" s="54"/>
      <c r="E2" s="54"/>
      <c r="F2" s="54"/>
      <c r="G2" s="54"/>
      <c r="I2" s="55" t="s">
        <v>17</v>
      </c>
      <c r="J2" s="55"/>
      <c r="K2" s="55"/>
    </row>
    <row r="3" spans="2:17" x14ac:dyDescent="0.25">
      <c r="B3" s="54"/>
      <c r="C3" s="54"/>
      <c r="D3" s="54"/>
      <c r="E3" s="54"/>
      <c r="F3" s="54"/>
      <c r="G3" s="54"/>
    </row>
    <row r="5" spans="2:17" x14ac:dyDescent="0.25">
      <c r="B5" s="59" t="s">
        <v>45</v>
      </c>
      <c r="C5" s="59"/>
      <c r="D5" s="59"/>
    </row>
    <row r="6" spans="2:17" x14ac:dyDescent="0.25">
      <c r="B6" s="6" t="s">
        <v>16</v>
      </c>
      <c r="C6" s="4" t="s">
        <v>10</v>
      </c>
      <c r="D6" s="4" t="s">
        <v>11</v>
      </c>
      <c r="E6" s="4" t="s">
        <v>12</v>
      </c>
      <c r="F6" s="4" t="s">
        <v>13</v>
      </c>
      <c r="G6" s="4" t="s">
        <v>14</v>
      </c>
      <c r="H6" s="4" t="s">
        <v>15</v>
      </c>
      <c r="I6" s="4"/>
      <c r="J6" s="4"/>
      <c r="K6" s="4"/>
      <c r="L6" s="4"/>
      <c r="M6" s="4"/>
      <c r="N6" s="4"/>
      <c r="O6" s="4"/>
      <c r="P6" s="4"/>
      <c r="Q6" s="4"/>
    </row>
    <row r="7" spans="2:17" x14ac:dyDescent="0.25">
      <c r="B7" s="4" t="s">
        <v>4</v>
      </c>
      <c r="C7" s="5">
        <f>'Kriteriální matice'!C6</f>
        <v>8</v>
      </c>
      <c r="D7" s="5">
        <f>'Kriteriální matice'!D6</f>
        <v>10</v>
      </c>
      <c r="E7" s="5">
        <f>'Kriteriální matice'!E6</f>
        <v>2.8</v>
      </c>
      <c r="F7" s="5">
        <f>'Kriteriální matice'!F6</f>
        <v>5</v>
      </c>
      <c r="G7" s="5">
        <f>'Kriteriální matice'!G6</f>
        <v>30</v>
      </c>
      <c r="H7" s="5">
        <f>'Kriteriální matice'!H6</f>
        <v>6</v>
      </c>
      <c r="I7" s="5" t="str">
        <f>'Kriteriální matice'!I6</f>
        <v>x</v>
      </c>
      <c r="J7" s="5" t="str">
        <f>'Kriteriální matice'!J6</f>
        <v>x</v>
      </c>
      <c r="K7" s="5" t="str">
        <f>'Kriteriální matice'!K6</f>
        <v>x</v>
      </c>
      <c r="L7" s="5" t="str">
        <f>'Kriteriální matice'!L6</f>
        <v>x</v>
      </c>
      <c r="M7" s="5" t="str">
        <f>'Kriteriální matice'!M6</f>
        <v>x</v>
      </c>
      <c r="N7" s="5" t="str">
        <f>'Kriteriální matice'!N6</f>
        <v>x</v>
      </c>
      <c r="O7" s="5" t="str">
        <f>'Kriteriální matice'!O6</f>
        <v>x</v>
      </c>
      <c r="P7" s="5" t="str">
        <f>'Kriteriální matice'!P6</f>
        <v>x</v>
      </c>
      <c r="Q7" s="5" t="str">
        <f>'Kriteriální matice'!Q6</f>
        <v>x</v>
      </c>
    </row>
    <row r="8" spans="2:17" x14ac:dyDescent="0.25">
      <c r="B8" s="4" t="s">
        <v>5</v>
      </c>
      <c r="C8" s="5">
        <f>'Kriteriální matice'!C7</f>
        <v>10</v>
      </c>
      <c r="D8" s="5">
        <f>'Kriteriální matice'!D7</f>
        <v>2</v>
      </c>
      <c r="E8" s="5">
        <f>'Kriteriální matice'!E7</f>
        <v>5.4</v>
      </c>
      <c r="F8" s="5">
        <f>'Kriteriální matice'!F7</f>
        <v>7</v>
      </c>
      <c r="G8" s="5">
        <f>'Kriteriální matice'!G7</f>
        <v>15</v>
      </c>
      <c r="H8" s="5">
        <f>'Kriteriální matice'!H7</f>
        <v>5</v>
      </c>
      <c r="I8" s="5" t="str">
        <f>'Kriteriální matice'!I7</f>
        <v>x</v>
      </c>
      <c r="J8" s="5" t="str">
        <f>'Kriteriální matice'!J7</f>
        <v>x</v>
      </c>
      <c r="K8" s="5" t="str">
        <f>'Kriteriální matice'!K7</f>
        <v>x</v>
      </c>
      <c r="L8" s="5" t="str">
        <f>'Kriteriální matice'!L7</f>
        <v>x</v>
      </c>
      <c r="M8" s="5" t="str">
        <f>'Kriteriální matice'!M7</f>
        <v>x</v>
      </c>
      <c r="N8" s="5" t="str">
        <f>'Kriteriální matice'!N7</f>
        <v>x</v>
      </c>
      <c r="O8" s="5" t="str">
        <f>'Kriteriální matice'!O7</f>
        <v>x</v>
      </c>
      <c r="P8" s="5" t="str">
        <f>'Kriteriální matice'!P7</f>
        <v>x</v>
      </c>
      <c r="Q8" s="5" t="str">
        <f>'Kriteriální matice'!Q7</f>
        <v>x</v>
      </c>
    </row>
    <row r="9" spans="2:17" x14ac:dyDescent="0.25">
      <c r="B9" s="4" t="s">
        <v>6</v>
      </c>
      <c r="C9" s="5">
        <f>'Kriteriální matice'!C8</f>
        <v>3.5</v>
      </c>
      <c r="D9" s="5">
        <f>'Kriteriální matice'!D8</f>
        <v>0</v>
      </c>
      <c r="E9" s="5">
        <f>'Kriteriální matice'!E8</f>
        <v>0.65</v>
      </c>
      <c r="F9" s="5">
        <f>'Kriteriální matice'!F8</f>
        <v>0</v>
      </c>
      <c r="G9" s="5">
        <f>'Kriteriální matice'!G8</f>
        <v>50</v>
      </c>
      <c r="H9" s="5">
        <f>'Kriteriální matice'!H8</f>
        <v>10</v>
      </c>
      <c r="I9" s="5" t="str">
        <f>'Kriteriální matice'!I8</f>
        <v>x</v>
      </c>
      <c r="J9" s="5" t="str">
        <f>'Kriteriální matice'!J8</f>
        <v>x</v>
      </c>
      <c r="K9" s="5" t="str">
        <f>'Kriteriální matice'!K8</f>
        <v>x</v>
      </c>
      <c r="L9" s="5" t="str">
        <f>'Kriteriální matice'!L8</f>
        <v>x</v>
      </c>
      <c r="M9" s="5" t="str">
        <f>'Kriteriální matice'!M8</f>
        <v>x</v>
      </c>
      <c r="N9" s="5" t="str">
        <f>'Kriteriální matice'!N8</f>
        <v>x</v>
      </c>
      <c r="O9" s="5" t="str">
        <f>'Kriteriální matice'!O8</f>
        <v>x</v>
      </c>
      <c r="P9" s="5" t="str">
        <f>'Kriteriální matice'!P8</f>
        <v>x</v>
      </c>
      <c r="Q9" s="5" t="str">
        <f>'Kriteriální matice'!Q8</f>
        <v>x</v>
      </c>
    </row>
    <row r="10" spans="2:17" x14ac:dyDescent="0.25">
      <c r="B10" s="4" t="s">
        <v>7</v>
      </c>
      <c r="C10" s="5">
        <f>'Kriteriální matice'!C9</f>
        <v>2.5</v>
      </c>
      <c r="D10" s="5">
        <f>'Kriteriální matice'!D9</f>
        <v>0</v>
      </c>
      <c r="E10" s="5">
        <f>'Kriteriální matice'!E9</f>
        <v>0</v>
      </c>
      <c r="F10" s="5">
        <f>'Kriteriální matice'!F9</f>
        <v>0</v>
      </c>
      <c r="G10" s="5">
        <f>'Kriteriální matice'!G9</f>
        <v>100</v>
      </c>
      <c r="H10" s="5">
        <f>'Kriteriální matice'!H9</f>
        <v>2</v>
      </c>
      <c r="I10" s="5" t="str">
        <f>'Kriteriální matice'!I9</f>
        <v>x</v>
      </c>
      <c r="J10" s="5" t="str">
        <f>'Kriteriální matice'!J9</f>
        <v>x</v>
      </c>
      <c r="K10" s="5" t="str">
        <f>'Kriteriální matice'!K9</f>
        <v>x</v>
      </c>
      <c r="L10" s="5" t="str">
        <f>'Kriteriální matice'!L9</f>
        <v>x</v>
      </c>
      <c r="M10" s="5" t="str">
        <f>'Kriteriální matice'!M9</f>
        <v>x</v>
      </c>
      <c r="N10" s="5" t="str">
        <f>'Kriteriální matice'!N9</f>
        <v>x</v>
      </c>
      <c r="O10" s="5" t="str">
        <f>'Kriteriální matice'!O9</f>
        <v>x</v>
      </c>
      <c r="P10" s="5" t="str">
        <f>'Kriteriální matice'!P9</f>
        <v>x</v>
      </c>
      <c r="Q10" s="5" t="str">
        <f>'Kriteriální matice'!Q9</f>
        <v>x</v>
      </c>
    </row>
    <row r="11" spans="2:17" x14ac:dyDescent="0.25">
      <c r="B11" s="4" t="s">
        <v>8</v>
      </c>
      <c r="C11" s="5">
        <f>'Kriteriální matice'!C10</f>
        <v>12</v>
      </c>
      <c r="D11" s="5">
        <f>'Kriteriální matice'!D10</f>
        <v>2</v>
      </c>
      <c r="E11" s="5">
        <f>'Kriteriální matice'!E10</f>
        <v>6</v>
      </c>
      <c r="F11" s="5">
        <f>'Kriteriální matice'!F10</f>
        <v>7</v>
      </c>
      <c r="G11" s="5">
        <f>'Kriteriální matice'!G10</f>
        <v>15</v>
      </c>
      <c r="H11" s="5">
        <f>'Kriteriální matice'!H10</f>
        <v>7</v>
      </c>
      <c r="I11" s="5" t="str">
        <f>'Kriteriální matice'!I10</f>
        <v>x</v>
      </c>
      <c r="J11" s="5" t="str">
        <f>'Kriteriální matice'!J10</f>
        <v>x</v>
      </c>
      <c r="K11" s="5" t="str">
        <f>'Kriteriální matice'!K10</f>
        <v>x</v>
      </c>
      <c r="L11" s="5" t="str">
        <f>'Kriteriální matice'!L10</f>
        <v>x</v>
      </c>
      <c r="M11" s="5" t="str">
        <f>'Kriteriální matice'!M10</f>
        <v>x</v>
      </c>
      <c r="N11" s="5" t="str">
        <f>'Kriteriální matice'!N10</f>
        <v>x</v>
      </c>
      <c r="O11" s="5" t="str">
        <f>'Kriteriální matice'!O10</f>
        <v>x</v>
      </c>
      <c r="P11" s="5" t="str">
        <f>'Kriteriální matice'!P10</f>
        <v>x</v>
      </c>
      <c r="Q11" s="5" t="str">
        <f>'Kriteriální matice'!Q10</f>
        <v>x</v>
      </c>
    </row>
    <row r="12" spans="2:17" x14ac:dyDescent="0.25">
      <c r="B12" s="4" t="s">
        <v>9</v>
      </c>
      <c r="C12" s="5">
        <f>'Kriteriální matice'!C11</f>
        <v>11.5</v>
      </c>
      <c r="D12" s="5">
        <f>'Kriteriální matice'!D11</f>
        <v>2</v>
      </c>
      <c r="E12" s="5">
        <f>'Kriteriální matice'!E11</f>
        <v>5.4</v>
      </c>
      <c r="F12" s="5">
        <f>'Kriteriální matice'!F11</f>
        <v>7</v>
      </c>
      <c r="G12" s="5">
        <f>'Kriteriální matice'!G11</f>
        <v>15</v>
      </c>
      <c r="H12" s="5">
        <f>'Kriteriální matice'!H11</f>
        <v>2</v>
      </c>
      <c r="I12" s="5" t="str">
        <f>'Kriteriální matice'!I11</f>
        <v>x</v>
      </c>
      <c r="J12" s="5" t="str">
        <f>'Kriteriální matice'!J11</f>
        <v>x</v>
      </c>
      <c r="K12" s="5" t="str">
        <f>'Kriteriální matice'!K11</f>
        <v>x</v>
      </c>
      <c r="L12" s="5" t="str">
        <f>'Kriteriální matice'!L11</f>
        <v>x</v>
      </c>
      <c r="M12" s="5" t="str">
        <f>'Kriteriální matice'!M11</f>
        <v>x</v>
      </c>
      <c r="N12" s="5" t="str">
        <f>'Kriteriální matice'!N11</f>
        <v>x</v>
      </c>
      <c r="O12" s="5" t="str">
        <f>'Kriteriální matice'!O11</f>
        <v>x</v>
      </c>
      <c r="P12" s="5" t="str">
        <f>'Kriteriální matice'!P11</f>
        <v>x</v>
      </c>
      <c r="Q12" s="5" t="str">
        <f>'Kriteriální matice'!Q11</f>
        <v>x</v>
      </c>
    </row>
    <row r="13" spans="2:17" x14ac:dyDescent="0.25">
      <c r="B13" s="4"/>
      <c r="C13" s="5" t="str">
        <f>'Kriteriální matice'!C12</f>
        <v>x</v>
      </c>
      <c r="D13" s="5" t="str">
        <f>'Kriteriální matice'!D12</f>
        <v>x</v>
      </c>
      <c r="E13" s="5" t="str">
        <f>'Kriteriální matice'!E12</f>
        <v>x</v>
      </c>
      <c r="F13" s="5" t="str">
        <f>'Kriteriální matice'!F12</f>
        <v>x</v>
      </c>
      <c r="G13" s="5" t="str">
        <f>'Kriteriální matice'!G12</f>
        <v>x</v>
      </c>
      <c r="H13" s="5" t="str">
        <f>'Kriteriální matice'!H12</f>
        <v>x</v>
      </c>
      <c r="I13" s="5" t="str">
        <f>'Kriteriální matice'!I12</f>
        <v>x</v>
      </c>
      <c r="J13" s="5" t="str">
        <f>'Kriteriální matice'!J12</f>
        <v>x</v>
      </c>
      <c r="K13" s="5" t="str">
        <f>'Kriteriální matice'!K12</f>
        <v>x</v>
      </c>
      <c r="L13" s="5" t="str">
        <f>'Kriteriální matice'!L12</f>
        <v>x</v>
      </c>
      <c r="M13" s="5" t="str">
        <f>'Kriteriální matice'!M12</f>
        <v>x</v>
      </c>
      <c r="N13" s="5" t="str">
        <f>'Kriteriální matice'!N12</f>
        <v>x</v>
      </c>
      <c r="O13" s="5" t="str">
        <f>'Kriteriální matice'!O12</f>
        <v>x</v>
      </c>
      <c r="P13" s="5" t="str">
        <f>'Kriteriální matice'!P12</f>
        <v>x</v>
      </c>
      <c r="Q13" s="5" t="str">
        <f>'Kriteriální matice'!Q12</f>
        <v>x</v>
      </c>
    </row>
    <row r="14" spans="2:17" x14ac:dyDescent="0.25">
      <c r="B14" s="4"/>
      <c r="C14" s="5" t="str">
        <f>'Kriteriální matice'!C13</f>
        <v>x</v>
      </c>
      <c r="D14" s="5" t="str">
        <f>'Kriteriální matice'!D13</f>
        <v>x</v>
      </c>
      <c r="E14" s="5" t="str">
        <f>'Kriteriální matice'!E13</f>
        <v>x</v>
      </c>
      <c r="F14" s="5" t="str">
        <f>'Kriteriální matice'!F13</f>
        <v>x</v>
      </c>
      <c r="G14" s="5" t="str">
        <f>'Kriteriální matice'!G13</f>
        <v>x</v>
      </c>
      <c r="H14" s="5" t="str">
        <f>'Kriteriální matice'!H13</f>
        <v>x</v>
      </c>
      <c r="I14" s="5" t="str">
        <f>'Kriteriální matice'!I13</f>
        <v>x</v>
      </c>
      <c r="J14" s="5" t="str">
        <f>'Kriteriální matice'!J13</f>
        <v>x</v>
      </c>
      <c r="K14" s="5" t="str">
        <f>'Kriteriální matice'!K13</f>
        <v>x</v>
      </c>
      <c r="L14" s="5" t="str">
        <f>'Kriteriální matice'!L13</f>
        <v>x</v>
      </c>
      <c r="M14" s="5" t="str">
        <f>'Kriteriální matice'!M13</f>
        <v>x</v>
      </c>
      <c r="N14" s="5" t="str">
        <f>'Kriteriální matice'!N13</f>
        <v>x</v>
      </c>
      <c r="O14" s="5" t="str">
        <f>'Kriteriální matice'!O13</f>
        <v>x</v>
      </c>
      <c r="P14" s="5" t="str">
        <f>'Kriteriální matice'!P13</f>
        <v>x</v>
      </c>
      <c r="Q14" s="5" t="str">
        <f>'Kriteriální matice'!Q13</f>
        <v>x</v>
      </c>
    </row>
    <row r="15" spans="2:17" x14ac:dyDescent="0.25">
      <c r="B15" s="4"/>
      <c r="C15" s="5" t="str">
        <f>'Kriteriální matice'!C14</f>
        <v>x</v>
      </c>
      <c r="D15" s="5" t="str">
        <f>'Kriteriální matice'!D14</f>
        <v>x</v>
      </c>
      <c r="E15" s="5" t="str">
        <f>'Kriteriální matice'!E14</f>
        <v>x</v>
      </c>
      <c r="F15" s="5" t="str">
        <f>'Kriteriální matice'!F14</f>
        <v>x</v>
      </c>
      <c r="G15" s="5" t="str">
        <f>'Kriteriální matice'!G14</f>
        <v>x</v>
      </c>
      <c r="H15" s="5" t="str">
        <f>'Kriteriální matice'!H14</f>
        <v>x</v>
      </c>
      <c r="I15" s="5" t="str">
        <f>'Kriteriální matice'!I14</f>
        <v>x</v>
      </c>
      <c r="J15" s="5" t="str">
        <f>'Kriteriální matice'!J14</f>
        <v>x</v>
      </c>
      <c r="K15" s="5" t="str">
        <f>'Kriteriální matice'!K14</f>
        <v>x</v>
      </c>
      <c r="L15" s="5" t="str">
        <f>'Kriteriální matice'!L14</f>
        <v>x</v>
      </c>
      <c r="M15" s="5" t="str">
        <f>'Kriteriální matice'!M14</f>
        <v>x</v>
      </c>
      <c r="N15" s="5" t="str">
        <f>'Kriteriální matice'!N14</f>
        <v>x</v>
      </c>
      <c r="O15" s="5" t="str">
        <f>'Kriteriální matice'!O14</f>
        <v>x</v>
      </c>
      <c r="P15" s="5" t="str">
        <f>'Kriteriální matice'!P14</f>
        <v>x</v>
      </c>
      <c r="Q15" s="5" t="str">
        <f>'Kriteriální matice'!Q14</f>
        <v>x</v>
      </c>
    </row>
    <row r="16" spans="2:17" x14ac:dyDescent="0.25">
      <c r="B16" s="4"/>
      <c r="C16" s="5" t="str">
        <f>'Kriteriální matice'!C15</f>
        <v>x</v>
      </c>
      <c r="D16" s="5" t="str">
        <f>'Kriteriální matice'!D15</f>
        <v>x</v>
      </c>
      <c r="E16" s="5" t="str">
        <f>'Kriteriální matice'!E15</f>
        <v>x</v>
      </c>
      <c r="F16" s="5" t="str">
        <f>'Kriteriální matice'!F15</f>
        <v>x</v>
      </c>
      <c r="G16" s="5" t="str">
        <f>'Kriteriální matice'!G15</f>
        <v>x</v>
      </c>
      <c r="H16" s="5" t="str">
        <f>'Kriteriální matice'!H15</f>
        <v>x</v>
      </c>
      <c r="I16" s="5" t="str">
        <f>'Kriteriální matice'!I15</f>
        <v>x</v>
      </c>
      <c r="J16" s="5" t="str">
        <f>'Kriteriální matice'!J15</f>
        <v>x</v>
      </c>
      <c r="K16" s="5" t="str">
        <f>'Kriteriální matice'!K15</f>
        <v>x</v>
      </c>
      <c r="L16" s="5" t="str">
        <f>'Kriteriální matice'!L15</f>
        <v>x</v>
      </c>
      <c r="M16" s="5" t="str">
        <f>'Kriteriální matice'!M15</f>
        <v>x</v>
      </c>
      <c r="N16" s="5" t="str">
        <f>'Kriteriální matice'!N15</f>
        <v>x</v>
      </c>
      <c r="O16" s="5" t="str">
        <f>'Kriteriální matice'!O15</f>
        <v>x</v>
      </c>
      <c r="P16" s="5" t="str">
        <f>'Kriteriální matice'!P15</f>
        <v>x</v>
      </c>
      <c r="Q16" s="5" t="str">
        <f>'Kriteriální matice'!Q15</f>
        <v>x</v>
      </c>
    </row>
    <row r="17" spans="2:17" x14ac:dyDescent="0.25">
      <c r="B17" s="4"/>
      <c r="C17" s="5" t="str">
        <f>'Kriteriální matice'!C16</f>
        <v>x</v>
      </c>
      <c r="D17" s="5" t="str">
        <f>'Kriteriální matice'!D16</f>
        <v>x</v>
      </c>
      <c r="E17" s="5" t="str">
        <f>'Kriteriální matice'!E16</f>
        <v>x</v>
      </c>
      <c r="F17" s="5" t="str">
        <f>'Kriteriální matice'!F16</f>
        <v>x</v>
      </c>
      <c r="G17" s="5" t="str">
        <f>'Kriteriální matice'!G16</f>
        <v>x</v>
      </c>
      <c r="H17" s="5" t="str">
        <f>'Kriteriální matice'!H16</f>
        <v>x</v>
      </c>
      <c r="I17" s="5" t="str">
        <f>'Kriteriální matice'!I16</f>
        <v>x</v>
      </c>
      <c r="J17" s="5" t="str">
        <f>'Kriteriální matice'!J16</f>
        <v>x</v>
      </c>
      <c r="K17" s="5" t="str">
        <f>'Kriteriální matice'!K16</f>
        <v>x</v>
      </c>
      <c r="L17" s="5" t="str">
        <f>'Kriteriální matice'!L16</f>
        <v>x</v>
      </c>
      <c r="M17" s="5" t="str">
        <f>'Kriteriální matice'!M16</f>
        <v>x</v>
      </c>
      <c r="N17" s="5" t="str">
        <f>'Kriteriální matice'!N16</f>
        <v>x</v>
      </c>
      <c r="O17" s="5" t="str">
        <f>'Kriteriální matice'!O16</f>
        <v>x</v>
      </c>
      <c r="P17" s="5" t="str">
        <f>'Kriteriální matice'!P16</f>
        <v>x</v>
      </c>
      <c r="Q17" s="5" t="str">
        <f>'Kriteriální matice'!Q16</f>
        <v>x</v>
      </c>
    </row>
    <row r="18" spans="2:17" x14ac:dyDescent="0.25">
      <c r="B18" s="4"/>
      <c r="C18" s="5" t="str">
        <f>'Kriteriální matice'!C17</f>
        <v>x</v>
      </c>
      <c r="D18" s="5" t="str">
        <f>'Kriteriální matice'!D17</f>
        <v>x</v>
      </c>
      <c r="E18" s="5" t="str">
        <f>'Kriteriální matice'!E17</f>
        <v>x</v>
      </c>
      <c r="F18" s="5" t="str">
        <f>'Kriteriální matice'!F17</f>
        <v>x</v>
      </c>
      <c r="G18" s="5" t="str">
        <f>'Kriteriální matice'!G17</f>
        <v>x</v>
      </c>
      <c r="H18" s="5" t="str">
        <f>'Kriteriální matice'!H17</f>
        <v>x</v>
      </c>
      <c r="I18" s="5" t="str">
        <f>'Kriteriální matice'!I17</f>
        <v>x</v>
      </c>
      <c r="J18" s="5" t="str">
        <f>'Kriteriální matice'!J17</f>
        <v>x</v>
      </c>
      <c r="K18" s="5" t="str">
        <f>'Kriteriální matice'!K17</f>
        <v>x</v>
      </c>
      <c r="L18" s="5" t="str">
        <f>'Kriteriální matice'!L17</f>
        <v>x</v>
      </c>
      <c r="M18" s="5" t="str">
        <f>'Kriteriální matice'!M17</f>
        <v>x</v>
      </c>
      <c r="N18" s="5" t="str">
        <f>'Kriteriální matice'!N17</f>
        <v>x</v>
      </c>
      <c r="O18" s="5" t="str">
        <f>'Kriteriální matice'!O17</f>
        <v>x</v>
      </c>
      <c r="P18" s="5" t="str">
        <f>'Kriteriální matice'!P17</f>
        <v>x</v>
      </c>
      <c r="Q18" s="5" t="str">
        <f>'Kriteriální matice'!Q17</f>
        <v>x</v>
      </c>
    </row>
    <row r="19" spans="2:17" x14ac:dyDescent="0.25">
      <c r="B19" s="4"/>
      <c r="C19" s="5" t="str">
        <f>'Kriteriální matice'!C18</f>
        <v>x</v>
      </c>
      <c r="D19" s="5" t="str">
        <f>'Kriteriální matice'!D18</f>
        <v>x</v>
      </c>
      <c r="E19" s="5" t="str">
        <f>'Kriteriální matice'!E18</f>
        <v>x</v>
      </c>
      <c r="F19" s="5" t="str">
        <f>'Kriteriální matice'!F18</f>
        <v>x</v>
      </c>
      <c r="G19" s="5" t="str">
        <f>'Kriteriální matice'!G18</f>
        <v>x</v>
      </c>
      <c r="H19" s="5" t="str">
        <f>'Kriteriální matice'!H18</f>
        <v>x</v>
      </c>
      <c r="I19" s="5" t="str">
        <f>'Kriteriální matice'!I18</f>
        <v>x</v>
      </c>
      <c r="J19" s="5" t="str">
        <f>'Kriteriální matice'!J18</f>
        <v>x</v>
      </c>
      <c r="K19" s="5" t="str">
        <f>'Kriteriální matice'!K18</f>
        <v>x</v>
      </c>
      <c r="L19" s="5" t="str">
        <f>'Kriteriální matice'!L18</f>
        <v>x</v>
      </c>
      <c r="M19" s="5" t="str">
        <f>'Kriteriální matice'!M18</f>
        <v>x</v>
      </c>
      <c r="N19" s="5" t="str">
        <f>'Kriteriální matice'!N18</f>
        <v>x</v>
      </c>
      <c r="O19" s="5" t="str">
        <f>'Kriteriální matice'!O18</f>
        <v>x</v>
      </c>
      <c r="P19" s="5" t="str">
        <f>'Kriteriální matice'!P18</f>
        <v>x</v>
      </c>
      <c r="Q19" s="5" t="str">
        <f>'Kriteriální matice'!Q18</f>
        <v>x</v>
      </c>
    </row>
    <row r="20" spans="2:17" x14ac:dyDescent="0.25">
      <c r="B20" s="4"/>
      <c r="C20" s="5" t="str">
        <f>'Kriteriální matice'!C19</f>
        <v>x</v>
      </c>
      <c r="D20" s="5" t="str">
        <f>'Kriteriální matice'!D19</f>
        <v>x</v>
      </c>
      <c r="E20" s="5" t="str">
        <f>'Kriteriální matice'!E19</f>
        <v>x</v>
      </c>
      <c r="F20" s="5" t="str">
        <f>'Kriteriální matice'!F19</f>
        <v>x</v>
      </c>
      <c r="G20" s="5" t="str">
        <f>'Kriteriální matice'!G19</f>
        <v>x</v>
      </c>
      <c r="H20" s="5" t="str">
        <f>'Kriteriální matice'!H19</f>
        <v>x</v>
      </c>
      <c r="I20" s="5" t="str">
        <f>'Kriteriální matice'!I19</f>
        <v>x</v>
      </c>
      <c r="J20" s="5" t="str">
        <f>'Kriteriální matice'!J19</f>
        <v>x</v>
      </c>
      <c r="K20" s="5" t="str">
        <f>'Kriteriální matice'!K19</f>
        <v>x</v>
      </c>
      <c r="L20" s="5" t="str">
        <f>'Kriteriální matice'!L19</f>
        <v>x</v>
      </c>
      <c r="M20" s="5" t="str">
        <f>'Kriteriální matice'!M19</f>
        <v>x</v>
      </c>
      <c r="N20" s="5" t="str">
        <f>'Kriteriální matice'!N19</f>
        <v>x</v>
      </c>
      <c r="O20" s="5" t="str">
        <f>'Kriteriální matice'!O19</f>
        <v>x</v>
      </c>
      <c r="P20" s="5" t="str">
        <f>'Kriteriální matice'!P19</f>
        <v>x</v>
      </c>
      <c r="Q20" s="5" t="str">
        <f>'Kriteriální matice'!Q19</f>
        <v>x</v>
      </c>
    </row>
    <row r="21" spans="2:17" x14ac:dyDescent="0.25">
      <c r="B21" s="4"/>
      <c r="C21" s="5" t="str">
        <f>'Kriteriální matice'!C20</f>
        <v>x</v>
      </c>
      <c r="D21" s="5" t="str">
        <f>'Kriteriální matice'!D20</f>
        <v>x</v>
      </c>
      <c r="E21" s="5" t="str">
        <f>'Kriteriální matice'!E20</f>
        <v>x</v>
      </c>
      <c r="F21" s="5" t="str">
        <f>'Kriteriální matice'!F20</f>
        <v>x</v>
      </c>
      <c r="G21" s="5" t="str">
        <f>'Kriteriální matice'!G20</f>
        <v>x</v>
      </c>
      <c r="H21" s="5" t="str">
        <f>'Kriteriální matice'!H20</f>
        <v>x</v>
      </c>
      <c r="I21" s="5" t="str">
        <f>'Kriteriální matice'!I20</f>
        <v>x</v>
      </c>
      <c r="J21" s="5" t="str">
        <f>'Kriteriální matice'!J20</f>
        <v>x</v>
      </c>
      <c r="K21" s="5" t="str">
        <f>'Kriteriální matice'!K20</f>
        <v>x</v>
      </c>
      <c r="L21" s="5" t="str">
        <f>'Kriteriální matice'!L20</f>
        <v>x</v>
      </c>
      <c r="M21" s="5" t="str">
        <f>'Kriteriální matice'!M20</f>
        <v>x</v>
      </c>
      <c r="N21" s="5" t="str">
        <f>'Kriteriální matice'!N20</f>
        <v>x</v>
      </c>
      <c r="O21" s="5" t="str">
        <f>'Kriteriální matice'!O20</f>
        <v>x</v>
      </c>
      <c r="P21" s="5" t="str">
        <f>'Kriteriální matice'!P20</f>
        <v>x</v>
      </c>
      <c r="Q21" s="5" t="str">
        <f>'Kriteriální matice'!Q20</f>
        <v>x</v>
      </c>
    </row>
    <row r="22" spans="2:17" x14ac:dyDescent="0.25">
      <c r="B22" s="17" t="s">
        <v>46</v>
      </c>
      <c r="C22" s="18"/>
      <c r="D22" s="18">
        <v>10</v>
      </c>
      <c r="E22" s="18">
        <v>6</v>
      </c>
      <c r="F22" s="18">
        <v>7</v>
      </c>
      <c r="G22" s="18"/>
      <c r="H22" s="18"/>
      <c r="I22" s="18"/>
      <c r="J22" s="18"/>
      <c r="K22" s="18"/>
      <c r="L22" s="18"/>
      <c r="M22" s="18"/>
      <c r="N22" s="18"/>
      <c r="O22" s="18"/>
      <c r="P22" s="18"/>
      <c r="Q22" s="18"/>
    </row>
    <row r="23" spans="2:17" x14ac:dyDescent="0.25">
      <c r="B23" s="17" t="s">
        <v>47</v>
      </c>
      <c r="C23" s="16"/>
      <c r="D23" s="16"/>
      <c r="E23" s="16"/>
      <c r="F23" s="16"/>
      <c r="G23" s="16"/>
      <c r="H23" s="16"/>
      <c r="I23" s="16"/>
      <c r="J23" s="16"/>
      <c r="K23" s="16"/>
      <c r="L23" s="16"/>
      <c r="M23" s="16"/>
      <c r="N23" s="16"/>
      <c r="O23" s="16"/>
      <c r="P23" s="16"/>
      <c r="Q23" s="16"/>
    </row>
    <row r="24" spans="2:17" x14ac:dyDescent="0.25">
      <c r="B24" s="17" t="s">
        <v>48</v>
      </c>
      <c r="C24" s="16"/>
      <c r="D24" s="16"/>
      <c r="E24" s="16"/>
      <c r="F24" s="16"/>
      <c r="G24" s="16"/>
      <c r="H24" s="16"/>
      <c r="I24" s="16"/>
      <c r="J24" s="16"/>
      <c r="K24" s="16"/>
      <c r="L24" s="16"/>
      <c r="M24" s="16"/>
      <c r="N24" s="16"/>
      <c r="O24" s="16"/>
      <c r="P24" s="16"/>
      <c r="Q24" s="16"/>
    </row>
    <row r="27" spans="2:17" x14ac:dyDescent="0.25">
      <c r="B27" s="59" t="s">
        <v>58</v>
      </c>
      <c r="C27" s="59"/>
      <c r="D27" s="59"/>
    </row>
    <row r="28" spans="2:17" x14ac:dyDescent="0.25">
      <c r="B28" s="17" t="s">
        <v>46</v>
      </c>
      <c r="C28" s="18">
        <f>MAX(C7:C21)</f>
        <v>12</v>
      </c>
      <c r="D28" s="18">
        <f t="shared" ref="D28:Q28" si="0">MAX(D7:D21)</f>
        <v>10</v>
      </c>
      <c r="E28" s="18">
        <f t="shared" si="0"/>
        <v>6</v>
      </c>
      <c r="F28" s="18">
        <f t="shared" si="0"/>
        <v>7</v>
      </c>
      <c r="G28" s="18">
        <f t="shared" si="0"/>
        <v>100</v>
      </c>
      <c r="H28" s="18">
        <f t="shared" si="0"/>
        <v>10</v>
      </c>
      <c r="I28" s="18">
        <f t="shared" si="0"/>
        <v>0</v>
      </c>
      <c r="J28" s="18">
        <f t="shared" si="0"/>
        <v>0</v>
      </c>
      <c r="K28" s="18">
        <f t="shared" si="0"/>
        <v>0</v>
      </c>
      <c r="L28" s="18">
        <f t="shared" si="0"/>
        <v>0</v>
      </c>
      <c r="M28" s="18">
        <f t="shared" si="0"/>
        <v>0</v>
      </c>
      <c r="N28" s="18">
        <f t="shared" si="0"/>
        <v>0</v>
      </c>
      <c r="O28" s="18">
        <f t="shared" si="0"/>
        <v>0</v>
      </c>
      <c r="P28" s="18">
        <f t="shared" si="0"/>
        <v>0</v>
      </c>
      <c r="Q28" s="18">
        <f t="shared" si="0"/>
        <v>0</v>
      </c>
    </row>
    <row r="29" spans="2:17" x14ac:dyDescent="0.25">
      <c r="B29" s="17" t="s">
        <v>49</v>
      </c>
      <c r="C29" s="18">
        <f>MIN(C7:C21)</f>
        <v>2.5</v>
      </c>
      <c r="D29" s="18">
        <f t="shared" ref="D29:Q29" si="1">MIN(D7:D21)</f>
        <v>0</v>
      </c>
      <c r="E29" s="18">
        <f t="shared" si="1"/>
        <v>0</v>
      </c>
      <c r="F29" s="18">
        <f t="shared" si="1"/>
        <v>0</v>
      </c>
      <c r="G29" s="18">
        <f t="shared" si="1"/>
        <v>15</v>
      </c>
      <c r="H29" s="18">
        <f t="shared" si="1"/>
        <v>2</v>
      </c>
      <c r="I29" s="18">
        <f t="shared" si="1"/>
        <v>0</v>
      </c>
      <c r="J29" s="18">
        <f t="shared" si="1"/>
        <v>0</v>
      </c>
      <c r="K29" s="18">
        <f t="shared" si="1"/>
        <v>0</v>
      </c>
      <c r="L29" s="18">
        <f t="shared" si="1"/>
        <v>0</v>
      </c>
      <c r="M29" s="18">
        <f t="shared" si="1"/>
        <v>0</v>
      </c>
      <c r="N29" s="18">
        <f t="shared" si="1"/>
        <v>0</v>
      </c>
      <c r="O29" s="18">
        <f t="shared" si="1"/>
        <v>0</v>
      </c>
      <c r="P29" s="18">
        <f t="shared" si="1"/>
        <v>0</v>
      </c>
      <c r="Q29" s="18">
        <f t="shared" si="1"/>
        <v>0</v>
      </c>
    </row>
    <row r="30" spans="2:17" x14ac:dyDescent="0.25">
      <c r="B30" s="6" t="s">
        <v>16</v>
      </c>
      <c r="C30" s="4" t="s">
        <v>10</v>
      </c>
      <c r="D30" s="4" t="s">
        <v>11</v>
      </c>
      <c r="E30" s="4" t="s">
        <v>12</v>
      </c>
      <c r="F30" s="4" t="s">
        <v>13</v>
      </c>
      <c r="G30" s="4" t="s">
        <v>14</v>
      </c>
      <c r="H30" s="4" t="s">
        <v>15</v>
      </c>
      <c r="I30" s="4"/>
      <c r="J30" s="4"/>
      <c r="K30" s="4"/>
      <c r="L30" s="4"/>
      <c r="M30" s="4"/>
      <c r="N30" s="4"/>
      <c r="O30" s="4"/>
      <c r="P30" s="4"/>
      <c r="Q30" s="4"/>
    </row>
    <row r="31" spans="2:17" x14ac:dyDescent="0.25">
      <c r="B31" s="4" t="s">
        <v>4</v>
      </c>
      <c r="C31" s="21">
        <f>(C7-C$29)/(C$28-C$29)</f>
        <v>0.57894736842105265</v>
      </c>
      <c r="D31" s="21">
        <f t="shared" ref="D31:Q31" si="2">(D7-D$29)/(D$28-D$29)</f>
        <v>1</v>
      </c>
      <c r="E31" s="21">
        <f t="shared" si="2"/>
        <v>0.46666666666666662</v>
      </c>
      <c r="F31" s="21">
        <f t="shared" si="2"/>
        <v>0.7142857142857143</v>
      </c>
      <c r="G31" s="21">
        <f t="shared" si="2"/>
        <v>0.17647058823529413</v>
      </c>
      <c r="H31" s="21">
        <f t="shared" si="2"/>
        <v>0.5</v>
      </c>
      <c r="I31" s="21" t="e">
        <f t="shared" si="2"/>
        <v>#VALUE!</v>
      </c>
      <c r="J31" s="21" t="e">
        <f t="shared" si="2"/>
        <v>#VALUE!</v>
      </c>
      <c r="K31" s="21" t="e">
        <f t="shared" si="2"/>
        <v>#VALUE!</v>
      </c>
      <c r="L31" s="21" t="e">
        <f t="shared" si="2"/>
        <v>#VALUE!</v>
      </c>
      <c r="M31" s="21" t="e">
        <f t="shared" si="2"/>
        <v>#VALUE!</v>
      </c>
      <c r="N31" s="21" t="e">
        <f t="shared" si="2"/>
        <v>#VALUE!</v>
      </c>
      <c r="O31" s="21" t="e">
        <f t="shared" si="2"/>
        <v>#VALUE!</v>
      </c>
      <c r="P31" s="21" t="e">
        <f t="shared" si="2"/>
        <v>#VALUE!</v>
      </c>
      <c r="Q31" s="21" t="e">
        <f t="shared" si="2"/>
        <v>#VALUE!</v>
      </c>
    </row>
    <row r="32" spans="2:17" x14ac:dyDescent="0.25">
      <c r="B32" s="4" t="s">
        <v>5</v>
      </c>
      <c r="C32" s="21">
        <f t="shared" ref="C32:Q32" si="3">(C8-C$29)/(C$28-C$29)</f>
        <v>0.78947368421052633</v>
      </c>
      <c r="D32" s="21">
        <f t="shared" si="3"/>
        <v>0.2</v>
      </c>
      <c r="E32" s="21">
        <f t="shared" si="3"/>
        <v>0.9</v>
      </c>
      <c r="F32" s="21">
        <f t="shared" si="3"/>
        <v>1</v>
      </c>
      <c r="G32" s="21">
        <f t="shared" si="3"/>
        <v>0</v>
      </c>
      <c r="H32" s="21">
        <f t="shared" si="3"/>
        <v>0.375</v>
      </c>
      <c r="I32" s="21" t="e">
        <f t="shared" si="3"/>
        <v>#VALUE!</v>
      </c>
      <c r="J32" s="21" t="e">
        <f t="shared" si="3"/>
        <v>#VALUE!</v>
      </c>
      <c r="K32" s="21" t="e">
        <f t="shared" si="3"/>
        <v>#VALUE!</v>
      </c>
      <c r="L32" s="21" t="e">
        <f t="shared" si="3"/>
        <v>#VALUE!</v>
      </c>
      <c r="M32" s="21" t="e">
        <f t="shared" si="3"/>
        <v>#VALUE!</v>
      </c>
      <c r="N32" s="21" t="e">
        <f t="shared" si="3"/>
        <v>#VALUE!</v>
      </c>
      <c r="O32" s="21" t="e">
        <f t="shared" si="3"/>
        <v>#VALUE!</v>
      </c>
      <c r="P32" s="21" t="e">
        <f t="shared" si="3"/>
        <v>#VALUE!</v>
      </c>
      <c r="Q32" s="21" t="e">
        <f t="shared" si="3"/>
        <v>#VALUE!</v>
      </c>
    </row>
    <row r="33" spans="2:17" x14ac:dyDescent="0.25">
      <c r="B33" s="4" t="s">
        <v>6</v>
      </c>
      <c r="C33" s="21">
        <f t="shared" ref="C33:Q33" si="4">(C9-C$29)/(C$28-C$29)</f>
        <v>0.10526315789473684</v>
      </c>
      <c r="D33" s="21">
        <f t="shared" si="4"/>
        <v>0</v>
      </c>
      <c r="E33" s="21">
        <f t="shared" si="4"/>
        <v>0.10833333333333334</v>
      </c>
      <c r="F33" s="21">
        <f t="shared" si="4"/>
        <v>0</v>
      </c>
      <c r="G33" s="21">
        <f t="shared" si="4"/>
        <v>0.41176470588235292</v>
      </c>
      <c r="H33" s="21">
        <f t="shared" si="4"/>
        <v>1</v>
      </c>
      <c r="I33" s="21" t="e">
        <f t="shared" si="4"/>
        <v>#VALUE!</v>
      </c>
      <c r="J33" s="21" t="e">
        <f t="shared" si="4"/>
        <v>#VALUE!</v>
      </c>
      <c r="K33" s="21" t="e">
        <f t="shared" si="4"/>
        <v>#VALUE!</v>
      </c>
      <c r="L33" s="21" t="e">
        <f t="shared" si="4"/>
        <v>#VALUE!</v>
      </c>
      <c r="M33" s="21" t="e">
        <f t="shared" si="4"/>
        <v>#VALUE!</v>
      </c>
      <c r="N33" s="21" t="e">
        <f t="shared" si="4"/>
        <v>#VALUE!</v>
      </c>
      <c r="O33" s="21" t="e">
        <f t="shared" si="4"/>
        <v>#VALUE!</v>
      </c>
      <c r="P33" s="21" t="e">
        <f t="shared" si="4"/>
        <v>#VALUE!</v>
      </c>
      <c r="Q33" s="21" t="e">
        <f t="shared" si="4"/>
        <v>#VALUE!</v>
      </c>
    </row>
    <row r="34" spans="2:17" x14ac:dyDescent="0.25">
      <c r="B34" s="4" t="s">
        <v>7</v>
      </c>
      <c r="C34" s="21">
        <f t="shared" ref="C34:Q34" si="5">(C10-C$29)/(C$28-C$29)</f>
        <v>0</v>
      </c>
      <c r="D34" s="21">
        <f t="shared" si="5"/>
        <v>0</v>
      </c>
      <c r="E34" s="21">
        <f t="shared" si="5"/>
        <v>0</v>
      </c>
      <c r="F34" s="21">
        <f t="shared" si="5"/>
        <v>0</v>
      </c>
      <c r="G34" s="21">
        <f t="shared" si="5"/>
        <v>1</v>
      </c>
      <c r="H34" s="21">
        <f t="shared" si="5"/>
        <v>0</v>
      </c>
      <c r="I34" s="21" t="e">
        <f t="shared" si="5"/>
        <v>#VALUE!</v>
      </c>
      <c r="J34" s="21" t="e">
        <f t="shared" si="5"/>
        <v>#VALUE!</v>
      </c>
      <c r="K34" s="21" t="e">
        <f t="shared" si="5"/>
        <v>#VALUE!</v>
      </c>
      <c r="L34" s="21" t="e">
        <f t="shared" si="5"/>
        <v>#VALUE!</v>
      </c>
      <c r="M34" s="21" t="e">
        <f t="shared" si="5"/>
        <v>#VALUE!</v>
      </c>
      <c r="N34" s="21" t="e">
        <f t="shared" si="5"/>
        <v>#VALUE!</v>
      </c>
      <c r="O34" s="21" t="e">
        <f t="shared" si="5"/>
        <v>#VALUE!</v>
      </c>
      <c r="P34" s="21" t="e">
        <f t="shared" si="5"/>
        <v>#VALUE!</v>
      </c>
      <c r="Q34" s="21" t="e">
        <f t="shared" si="5"/>
        <v>#VALUE!</v>
      </c>
    </row>
    <row r="35" spans="2:17" x14ac:dyDescent="0.25">
      <c r="B35" s="4" t="s">
        <v>8</v>
      </c>
      <c r="C35" s="21">
        <f t="shared" ref="C35:Q35" si="6">(C11-C$29)/(C$28-C$29)</f>
        <v>1</v>
      </c>
      <c r="D35" s="21">
        <f t="shared" si="6"/>
        <v>0.2</v>
      </c>
      <c r="E35" s="21">
        <f t="shared" si="6"/>
        <v>1</v>
      </c>
      <c r="F35" s="21">
        <f t="shared" si="6"/>
        <v>1</v>
      </c>
      <c r="G35" s="21">
        <f t="shared" si="6"/>
        <v>0</v>
      </c>
      <c r="H35" s="21">
        <f t="shared" si="6"/>
        <v>0.625</v>
      </c>
      <c r="I35" s="21" t="e">
        <f t="shared" si="6"/>
        <v>#VALUE!</v>
      </c>
      <c r="J35" s="21" t="e">
        <f t="shared" si="6"/>
        <v>#VALUE!</v>
      </c>
      <c r="K35" s="21" t="e">
        <f t="shared" si="6"/>
        <v>#VALUE!</v>
      </c>
      <c r="L35" s="21" t="e">
        <f t="shared" si="6"/>
        <v>#VALUE!</v>
      </c>
      <c r="M35" s="21" t="e">
        <f t="shared" si="6"/>
        <v>#VALUE!</v>
      </c>
      <c r="N35" s="21" t="e">
        <f t="shared" si="6"/>
        <v>#VALUE!</v>
      </c>
      <c r="O35" s="21" t="e">
        <f t="shared" si="6"/>
        <v>#VALUE!</v>
      </c>
      <c r="P35" s="21" t="e">
        <f t="shared" si="6"/>
        <v>#VALUE!</v>
      </c>
      <c r="Q35" s="21" t="e">
        <f t="shared" si="6"/>
        <v>#VALUE!</v>
      </c>
    </row>
    <row r="36" spans="2:17" x14ac:dyDescent="0.25">
      <c r="B36" s="4" t="s">
        <v>9</v>
      </c>
      <c r="C36" s="21">
        <f t="shared" ref="C36:Q36" si="7">(C12-C$29)/(C$28-C$29)</f>
        <v>0.94736842105263153</v>
      </c>
      <c r="D36" s="21">
        <f t="shared" si="7"/>
        <v>0.2</v>
      </c>
      <c r="E36" s="21">
        <f t="shared" si="7"/>
        <v>0.9</v>
      </c>
      <c r="F36" s="21">
        <f t="shared" si="7"/>
        <v>1</v>
      </c>
      <c r="G36" s="21">
        <f t="shared" si="7"/>
        <v>0</v>
      </c>
      <c r="H36" s="21">
        <f t="shared" si="7"/>
        <v>0</v>
      </c>
      <c r="I36" s="21" t="e">
        <f t="shared" si="7"/>
        <v>#VALUE!</v>
      </c>
      <c r="J36" s="21" t="e">
        <f t="shared" si="7"/>
        <v>#VALUE!</v>
      </c>
      <c r="K36" s="21" t="e">
        <f t="shared" si="7"/>
        <v>#VALUE!</v>
      </c>
      <c r="L36" s="21" t="e">
        <f t="shared" si="7"/>
        <v>#VALUE!</v>
      </c>
      <c r="M36" s="21" t="e">
        <f t="shared" si="7"/>
        <v>#VALUE!</v>
      </c>
      <c r="N36" s="21" t="e">
        <f t="shared" si="7"/>
        <v>#VALUE!</v>
      </c>
      <c r="O36" s="21" t="e">
        <f t="shared" si="7"/>
        <v>#VALUE!</v>
      </c>
      <c r="P36" s="21" t="e">
        <f t="shared" si="7"/>
        <v>#VALUE!</v>
      </c>
      <c r="Q36" s="21" t="e">
        <f t="shared" si="7"/>
        <v>#VALUE!</v>
      </c>
    </row>
    <row r="37" spans="2:17" x14ac:dyDescent="0.25">
      <c r="B37" s="4"/>
      <c r="C37" s="21" t="e">
        <f t="shared" ref="C37:Q37" si="8">(C13-C$29)/(C$28-C$29)</f>
        <v>#VALUE!</v>
      </c>
      <c r="D37" s="21" t="e">
        <f t="shared" si="8"/>
        <v>#VALUE!</v>
      </c>
      <c r="E37" s="21" t="e">
        <f t="shared" si="8"/>
        <v>#VALUE!</v>
      </c>
      <c r="F37" s="21" t="e">
        <f t="shared" si="8"/>
        <v>#VALUE!</v>
      </c>
      <c r="G37" s="21" t="e">
        <f t="shared" si="8"/>
        <v>#VALUE!</v>
      </c>
      <c r="H37" s="21" t="e">
        <f t="shared" si="8"/>
        <v>#VALUE!</v>
      </c>
      <c r="I37" s="21" t="e">
        <f t="shared" si="8"/>
        <v>#VALUE!</v>
      </c>
      <c r="J37" s="21" t="e">
        <f t="shared" si="8"/>
        <v>#VALUE!</v>
      </c>
      <c r="K37" s="21" t="e">
        <f t="shared" si="8"/>
        <v>#VALUE!</v>
      </c>
      <c r="L37" s="21" t="e">
        <f t="shared" si="8"/>
        <v>#VALUE!</v>
      </c>
      <c r="M37" s="21" t="e">
        <f t="shared" si="8"/>
        <v>#VALUE!</v>
      </c>
      <c r="N37" s="21" t="e">
        <f t="shared" si="8"/>
        <v>#VALUE!</v>
      </c>
      <c r="O37" s="21" t="e">
        <f t="shared" si="8"/>
        <v>#VALUE!</v>
      </c>
      <c r="P37" s="21" t="e">
        <f t="shared" si="8"/>
        <v>#VALUE!</v>
      </c>
      <c r="Q37" s="21" t="e">
        <f t="shared" si="8"/>
        <v>#VALUE!</v>
      </c>
    </row>
    <row r="38" spans="2:17" x14ac:dyDescent="0.25">
      <c r="B38" s="4"/>
      <c r="C38" s="21" t="e">
        <f t="shared" ref="C38:Q38" si="9">(C14-C$29)/(C$28-C$29)</f>
        <v>#VALUE!</v>
      </c>
      <c r="D38" s="21" t="e">
        <f t="shared" si="9"/>
        <v>#VALUE!</v>
      </c>
      <c r="E38" s="21" t="e">
        <f t="shared" si="9"/>
        <v>#VALUE!</v>
      </c>
      <c r="F38" s="21" t="e">
        <f t="shared" si="9"/>
        <v>#VALUE!</v>
      </c>
      <c r="G38" s="21" t="e">
        <f t="shared" si="9"/>
        <v>#VALUE!</v>
      </c>
      <c r="H38" s="21" t="e">
        <f t="shared" si="9"/>
        <v>#VALUE!</v>
      </c>
      <c r="I38" s="21" t="e">
        <f t="shared" si="9"/>
        <v>#VALUE!</v>
      </c>
      <c r="J38" s="21" t="e">
        <f t="shared" si="9"/>
        <v>#VALUE!</v>
      </c>
      <c r="K38" s="21" t="e">
        <f t="shared" si="9"/>
        <v>#VALUE!</v>
      </c>
      <c r="L38" s="21" t="e">
        <f t="shared" si="9"/>
        <v>#VALUE!</v>
      </c>
      <c r="M38" s="21" t="e">
        <f t="shared" si="9"/>
        <v>#VALUE!</v>
      </c>
      <c r="N38" s="21" t="e">
        <f t="shared" si="9"/>
        <v>#VALUE!</v>
      </c>
      <c r="O38" s="21" t="e">
        <f t="shared" si="9"/>
        <v>#VALUE!</v>
      </c>
      <c r="P38" s="21" t="e">
        <f t="shared" si="9"/>
        <v>#VALUE!</v>
      </c>
      <c r="Q38" s="21" t="e">
        <f t="shared" si="9"/>
        <v>#VALUE!</v>
      </c>
    </row>
    <row r="39" spans="2:17" x14ac:dyDescent="0.25">
      <c r="B39" s="4"/>
      <c r="C39" s="21" t="e">
        <f t="shared" ref="C39:Q39" si="10">(C15-C$29)/(C$28-C$29)</f>
        <v>#VALUE!</v>
      </c>
      <c r="D39" s="21" t="e">
        <f t="shared" si="10"/>
        <v>#VALUE!</v>
      </c>
      <c r="E39" s="21" t="e">
        <f t="shared" si="10"/>
        <v>#VALUE!</v>
      </c>
      <c r="F39" s="21" t="e">
        <f t="shared" si="10"/>
        <v>#VALUE!</v>
      </c>
      <c r="G39" s="21" t="e">
        <f t="shared" si="10"/>
        <v>#VALUE!</v>
      </c>
      <c r="H39" s="21" t="e">
        <f t="shared" si="10"/>
        <v>#VALUE!</v>
      </c>
      <c r="I39" s="21" t="e">
        <f t="shared" si="10"/>
        <v>#VALUE!</v>
      </c>
      <c r="J39" s="21" t="e">
        <f t="shared" si="10"/>
        <v>#VALUE!</v>
      </c>
      <c r="K39" s="21" t="e">
        <f t="shared" si="10"/>
        <v>#VALUE!</v>
      </c>
      <c r="L39" s="21" t="e">
        <f t="shared" si="10"/>
        <v>#VALUE!</v>
      </c>
      <c r="M39" s="21" t="e">
        <f t="shared" si="10"/>
        <v>#VALUE!</v>
      </c>
      <c r="N39" s="21" t="e">
        <f t="shared" si="10"/>
        <v>#VALUE!</v>
      </c>
      <c r="O39" s="21" t="e">
        <f t="shared" si="10"/>
        <v>#VALUE!</v>
      </c>
      <c r="P39" s="21" t="e">
        <f t="shared" si="10"/>
        <v>#VALUE!</v>
      </c>
      <c r="Q39" s="21" t="e">
        <f t="shared" si="10"/>
        <v>#VALUE!</v>
      </c>
    </row>
    <row r="40" spans="2:17" x14ac:dyDescent="0.25">
      <c r="B40" s="4"/>
      <c r="C40" s="21" t="e">
        <f t="shared" ref="C40:Q40" si="11">(C16-C$29)/(C$28-C$29)</f>
        <v>#VALUE!</v>
      </c>
      <c r="D40" s="21" t="e">
        <f t="shared" si="11"/>
        <v>#VALUE!</v>
      </c>
      <c r="E40" s="21" t="e">
        <f t="shared" si="11"/>
        <v>#VALUE!</v>
      </c>
      <c r="F40" s="21" t="e">
        <f t="shared" si="11"/>
        <v>#VALUE!</v>
      </c>
      <c r="G40" s="21" t="e">
        <f t="shared" si="11"/>
        <v>#VALUE!</v>
      </c>
      <c r="H40" s="21" t="e">
        <f t="shared" si="11"/>
        <v>#VALUE!</v>
      </c>
      <c r="I40" s="21" t="e">
        <f t="shared" si="11"/>
        <v>#VALUE!</v>
      </c>
      <c r="J40" s="21" t="e">
        <f t="shared" si="11"/>
        <v>#VALUE!</v>
      </c>
      <c r="K40" s="21" t="e">
        <f t="shared" si="11"/>
        <v>#VALUE!</v>
      </c>
      <c r="L40" s="21" t="e">
        <f t="shared" si="11"/>
        <v>#VALUE!</v>
      </c>
      <c r="M40" s="21" t="e">
        <f t="shared" si="11"/>
        <v>#VALUE!</v>
      </c>
      <c r="N40" s="21" t="e">
        <f t="shared" si="11"/>
        <v>#VALUE!</v>
      </c>
      <c r="O40" s="21" t="e">
        <f t="shared" si="11"/>
        <v>#VALUE!</v>
      </c>
      <c r="P40" s="21" t="e">
        <f t="shared" si="11"/>
        <v>#VALUE!</v>
      </c>
      <c r="Q40" s="21" t="e">
        <f t="shared" si="11"/>
        <v>#VALUE!</v>
      </c>
    </row>
    <row r="41" spans="2:17" x14ac:dyDescent="0.25">
      <c r="B41" s="4"/>
      <c r="C41" s="21" t="e">
        <f t="shared" ref="C41:Q41" si="12">(C17-C$29)/(C$28-C$29)</f>
        <v>#VALUE!</v>
      </c>
      <c r="D41" s="21" t="e">
        <f t="shared" si="12"/>
        <v>#VALUE!</v>
      </c>
      <c r="E41" s="21" t="e">
        <f t="shared" si="12"/>
        <v>#VALUE!</v>
      </c>
      <c r="F41" s="21" t="e">
        <f t="shared" si="12"/>
        <v>#VALUE!</v>
      </c>
      <c r="G41" s="21" t="e">
        <f t="shared" si="12"/>
        <v>#VALUE!</v>
      </c>
      <c r="H41" s="21" t="e">
        <f t="shared" si="12"/>
        <v>#VALUE!</v>
      </c>
      <c r="I41" s="21" t="e">
        <f t="shared" si="12"/>
        <v>#VALUE!</v>
      </c>
      <c r="J41" s="21" t="e">
        <f t="shared" si="12"/>
        <v>#VALUE!</v>
      </c>
      <c r="K41" s="21" t="e">
        <f t="shared" si="12"/>
        <v>#VALUE!</v>
      </c>
      <c r="L41" s="21" t="e">
        <f t="shared" si="12"/>
        <v>#VALUE!</v>
      </c>
      <c r="M41" s="21" t="e">
        <f t="shared" si="12"/>
        <v>#VALUE!</v>
      </c>
      <c r="N41" s="21" t="e">
        <f t="shared" si="12"/>
        <v>#VALUE!</v>
      </c>
      <c r="O41" s="21" t="e">
        <f t="shared" si="12"/>
        <v>#VALUE!</v>
      </c>
      <c r="P41" s="21" t="e">
        <f t="shared" si="12"/>
        <v>#VALUE!</v>
      </c>
      <c r="Q41" s="21" t="e">
        <f t="shared" si="12"/>
        <v>#VALUE!</v>
      </c>
    </row>
    <row r="42" spans="2:17" x14ac:dyDescent="0.25">
      <c r="B42" s="4"/>
      <c r="C42" s="21" t="e">
        <f t="shared" ref="C42:Q42" si="13">(C18-C$29)/(C$28-C$29)</f>
        <v>#VALUE!</v>
      </c>
      <c r="D42" s="21" t="e">
        <f t="shared" si="13"/>
        <v>#VALUE!</v>
      </c>
      <c r="E42" s="21" t="e">
        <f t="shared" si="13"/>
        <v>#VALUE!</v>
      </c>
      <c r="F42" s="21" t="e">
        <f t="shared" si="13"/>
        <v>#VALUE!</v>
      </c>
      <c r="G42" s="21" t="e">
        <f t="shared" si="13"/>
        <v>#VALUE!</v>
      </c>
      <c r="H42" s="21" t="e">
        <f t="shared" si="13"/>
        <v>#VALUE!</v>
      </c>
      <c r="I42" s="21" t="e">
        <f t="shared" si="13"/>
        <v>#VALUE!</v>
      </c>
      <c r="J42" s="21" t="e">
        <f t="shared" si="13"/>
        <v>#VALUE!</v>
      </c>
      <c r="K42" s="21" t="e">
        <f t="shared" si="13"/>
        <v>#VALUE!</v>
      </c>
      <c r="L42" s="21" t="e">
        <f t="shared" si="13"/>
        <v>#VALUE!</v>
      </c>
      <c r="M42" s="21" t="e">
        <f t="shared" si="13"/>
        <v>#VALUE!</v>
      </c>
      <c r="N42" s="21" t="e">
        <f t="shared" si="13"/>
        <v>#VALUE!</v>
      </c>
      <c r="O42" s="21" t="e">
        <f t="shared" si="13"/>
        <v>#VALUE!</v>
      </c>
      <c r="P42" s="21" t="e">
        <f t="shared" si="13"/>
        <v>#VALUE!</v>
      </c>
      <c r="Q42" s="21" t="e">
        <f t="shared" si="13"/>
        <v>#VALUE!</v>
      </c>
    </row>
    <row r="43" spans="2:17" x14ac:dyDescent="0.25">
      <c r="B43" s="4"/>
      <c r="C43" s="21" t="e">
        <f t="shared" ref="C43:Q43" si="14">(C19-C$29)/(C$28-C$29)</f>
        <v>#VALUE!</v>
      </c>
      <c r="D43" s="21" t="e">
        <f t="shared" si="14"/>
        <v>#VALUE!</v>
      </c>
      <c r="E43" s="21" t="e">
        <f t="shared" si="14"/>
        <v>#VALUE!</v>
      </c>
      <c r="F43" s="21" t="e">
        <f t="shared" si="14"/>
        <v>#VALUE!</v>
      </c>
      <c r="G43" s="21" t="e">
        <f t="shared" si="14"/>
        <v>#VALUE!</v>
      </c>
      <c r="H43" s="21" t="e">
        <f t="shared" si="14"/>
        <v>#VALUE!</v>
      </c>
      <c r="I43" s="21" t="e">
        <f t="shared" si="14"/>
        <v>#VALUE!</v>
      </c>
      <c r="J43" s="21" t="e">
        <f t="shared" si="14"/>
        <v>#VALUE!</v>
      </c>
      <c r="K43" s="21" t="e">
        <f t="shared" si="14"/>
        <v>#VALUE!</v>
      </c>
      <c r="L43" s="21" t="e">
        <f t="shared" si="14"/>
        <v>#VALUE!</v>
      </c>
      <c r="M43" s="21" t="e">
        <f t="shared" si="14"/>
        <v>#VALUE!</v>
      </c>
      <c r="N43" s="21" t="e">
        <f t="shared" si="14"/>
        <v>#VALUE!</v>
      </c>
      <c r="O43" s="21" t="e">
        <f t="shared" si="14"/>
        <v>#VALUE!</v>
      </c>
      <c r="P43" s="21" t="e">
        <f t="shared" si="14"/>
        <v>#VALUE!</v>
      </c>
      <c r="Q43" s="21" t="e">
        <f t="shared" si="14"/>
        <v>#VALUE!</v>
      </c>
    </row>
    <row r="44" spans="2:17" x14ac:dyDescent="0.25">
      <c r="B44" s="4"/>
      <c r="C44" s="21" t="e">
        <f t="shared" ref="C44:Q44" si="15">(C20-C$29)/(C$28-C$29)</f>
        <v>#VALUE!</v>
      </c>
      <c r="D44" s="21" t="e">
        <f t="shared" si="15"/>
        <v>#VALUE!</v>
      </c>
      <c r="E44" s="21" t="e">
        <f t="shared" si="15"/>
        <v>#VALUE!</v>
      </c>
      <c r="F44" s="21" t="e">
        <f t="shared" si="15"/>
        <v>#VALUE!</v>
      </c>
      <c r="G44" s="21" t="e">
        <f t="shared" si="15"/>
        <v>#VALUE!</v>
      </c>
      <c r="H44" s="21" t="e">
        <f t="shared" si="15"/>
        <v>#VALUE!</v>
      </c>
      <c r="I44" s="21" t="e">
        <f t="shared" si="15"/>
        <v>#VALUE!</v>
      </c>
      <c r="J44" s="21" t="e">
        <f t="shared" si="15"/>
        <v>#VALUE!</v>
      </c>
      <c r="K44" s="21" t="e">
        <f t="shared" si="15"/>
        <v>#VALUE!</v>
      </c>
      <c r="L44" s="21" t="e">
        <f t="shared" si="15"/>
        <v>#VALUE!</v>
      </c>
      <c r="M44" s="21" t="e">
        <f t="shared" si="15"/>
        <v>#VALUE!</v>
      </c>
      <c r="N44" s="21" t="e">
        <f t="shared" si="15"/>
        <v>#VALUE!</v>
      </c>
      <c r="O44" s="21" t="e">
        <f t="shared" si="15"/>
        <v>#VALUE!</v>
      </c>
      <c r="P44" s="21" t="e">
        <f t="shared" si="15"/>
        <v>#VALUE!</v>
      </c>
      <c r="Q44" s="21" t="e">
        <f t="shared" si="15"/>
        <v>#VALUE!</v>
      </c>
    </row>
    <row r="45" spans="2:17" x14ac:dyDescent="0.25">
      <c r="B45" s="4"/>
      <c r="C45" s="21" t="e">
        <f t="shared" ref="C45:Q45" si="16">(C21-C$29)/(C$28-C$29)</f>
        <v>#VALUE!</v>
      </c>
      <c r="D45" s="21" t="e">
        <f t="shared" si="16"/>
        <v>#VALUE!</v>
      </c>
      <c r="E45" s="21" t="e">
        <f t="shared" si="16"/>
        <v>#VALUE!</v>
      </c>
      <c r="F45" s="21" t="e">
        <f t="shared" si="16"/>
        <v>#VALUE!</v>
      </c>
      <c r="G45" s="21" t="e">
        <f t="shared" si="16"/>
        <v>#VALUE!</v>
      </c>
      <c r="H45" s="21" t="e">
        <f t="shared" si="16"/>
        <v>#VALUE!</v>
      </c>
      <c r="I45" s="21" t="e">
        <f t="shared" si="16"/>
        <v>#VALUE!</v>
      </c>
      <c r="J45" s="21" t="e">
        <f t="shared" si="16"/>
        <v>#VALUE!</v>
      </c>
      <c r="K45" s="21" t="e">
        <f t="shared" si="16"/>
        <v>#VALUE!</v>
      </c>
      <c r="L45" s="21" t="e">
        <f t="shared" si="16"/>
        <v>#VALUE!</v>
      </c>
      <c r="M45" s="21" t="e">
        <f t="shared" si="16"/>
        <v>#VALUE!</v>
      </c>
      <c r="N45" s="21" t="e">
        <f t="shared" si="16"/>
        <v>#VALUE!</v>
      </c>
      <c r="O45" s="21" t="e">
        <f t="shared" si="16"/>
        <v>#VALUE!</v>
      </c>
      <c r="P45" s="21" t="e">
        <f t="shared" si="16"/>
        <v>#VALUE!</v>
      </c>
      <c r="Q45" s="21" t="e">
        <f t="shared" si="16"/>
        <v>#VALUE!</v>
      </c>
    </row>
    <row r="48" spans="2:17" x14ac:dyDescent="0.25">
      <c r="B48" s="59" t="s">
        <v>57</v>
      </c>
      <c r="C48" s="59"/>
      <c r="D48" s="59"/>
    </row>
    <row r="49" spans="2:17" x14ac:dyDescent="0.25">
      <c r="B49" s="17" t="s">
        <v>59</v>
      </c>
      <c r="C49" s="18">
        <f>((SUM(C7:C21))^2)^(1/2)</f>
        <v>47.5</v>
      </c>
      <c r="D49" s="18">
        <f t="shared" ref="D49:Q49" si="17">((SUM(D7:D21))^2)^(1/2)</f>
        <v>16</v>
      </c>
      <c r="E49" s="18">
        <f t="shared" si="17"/>
        <v>20.25</v>
      </c>
      <c r="F49" s="18">
        <f t="shared" si="17"/>
        <v>26</v>
      </c>
      <c r="G49" s="18">
        <f t="shared" si="17"/>
        <v>225</v>
      </c>
      <c r="H49" s="18">
        <f t="shared" si="17"/>
        <v>32</v>
      </c>
      <c r="I49" s="18">
        <f t="shared" si="17"/>
        <v>0</v>
      </c>
      <c r="J49" s="18">
        <f t="shared" si="17"/>
        <v>0</v>
      </c>
      <c r="K49" s="18">
        <f t="shared" si="17"/>
        <v>0</v>
      </c>
      <c r="L49" s="18">
        <f t="shared" si="17"/>
        <v>0</v>
      </c>
      <c r="M49" s="18">
        <f t="shared" si="17"/>
        <v>0</v>
      </c>
      <c r="N49" s="18">
        <f t="shared" si="17"/>
        <v>0</v>
      </c>
      <c r="O49" s="18">
        <f t="shared" si="17"/>
        <v>0</v>
      </c>
      <c r="P49" s="18">
        <f t="shared" si="17"/>
        <v>0</v>
      </c>
      <c r="Q49" s="18">
        <f t="shared" si="17"/>
        <v>0</v>
      </c>
    </row>
    <row r="50" spans="2:17" x14ac:dyDescent="0.25">
      <c r="B50" s="6" t="s">
        <v>16</v>
      </c>
      <c r="C50" s="4" t="s">
        <v>10</v>
      </c>
      <c r="D50" s="4" t="s">
        <v>11</v>
      </c>
      <c r="E50" s="4" t="s">
        <v>12</v>
      </c>
      <c r="F50" s="4" t="s">
        <v>13</v>
      </c>
      <c r="G50" s="4" t="s">
        <v>14</v>
      </c>
      <c r="H50" s="4" t="s">
        <v>15</v>
      </c>
      <c r="I50" s="4"/>
      <c r="J50" s="4"/>
      <c r="K50" s="4"/>
      <c r="L50" s="4"/>
      <c r="M50" s="4"/>
      <c r="N50" s="4"/>
      <c r="O50" s="4"/>
      <c r="P50" s="4"/>
      <c r="Q50" s="4"/>
    </row>
    <row r="51" spans="2:17" x14ac:dyDescent="0.25">
      <c r="B51" s="4" t="s">
        <v>4</v>
      </c>
      <c r="C51" s="21">
        <f>(C7/C$49)</f>
        <v>0.16842105263157894</v>
      </c>
      <c r="D51" s="21">
        <f t="shared" ref="D51:Q51" si="18">(D7/D$49)</f>
        <v>0.625</v>
      </c>
      <c r="E51" s="21">
        <f t="shared" si="18"/>
        <v>0.13827160493827159</v>
      </c>
      <c r="F51" s="21">
        <f t="shared" si="18"/>
        <v>0.19230769230769232</v>
      </c>
      <c r="G51" s="21">
        <f t="shared" si="18"/>
        <v>0.13333333333333333</v>
      </c>
      <c r="H51" s="21">
        <f t="shared" si="18"/>
        <v>0.1875</v>
      </c>
      <c r="I51" s="21" t="e">
        <f t="shared" si="18"/>
        <v>#VALUE!</v>
      </c>
      <c r="J51" s="21" t="e">
        <f t="shared" si="18"/>
        <v>#VALUE!</v>
      </c>
      <c r="K51" s="21" t="e">
        <f t="shared" si="18"/>
        <v>#VALUE!</v>
      </c>
      <c r="L51" s="21" t="e">
        <f t="shared" si="18"/>
        <v>#VALUE!</v>
      </c>
      <c r="M51" s="21" t="e">
        <f t="shared" si="18"/>
        <v>#VALUE!</v>
      </c>
      <c r="N51" s="21" t="e">
        <f t="shared" si="18"/>
        <v>#VALUE!</v>
      </c>
      <c r="O51" s="21" t="e">
        <f t="shared" si="18"/>
        <v>#VALUE!</v>
      </c>
      <c r="P51" s="21" t="e">
        <f t="shared" si="18"/>
        <v>#VALUE!</v>
      </c>
      <c r="Q51" s="21" t="e">
        <f t="shared" si="18"/>
        <v>#VALUE!</v>
      </c>
    </row>
    <row r="52" spans="2:17" x14ac:dyDescent="0.25">
      <c r="B52" s="4" t="s">
        <v>5</v>
      </c>
      <c r="C52" s="21">
        <f t="shared" ref="C52:Q52" si="19">(C8/C$49)</f>
        <v>0.21052631578947367</v>
      </c>
      <c r="D52" s="21">
        <f t="shared" si="19"/>
        <v>0.125</v>
      </c>
      <c r="E52" s="21">
        <f t="shared" si="19"/>
        <v>0.26666666666666666</v>
      </c>
      <c r="F52" s="21">
        <f t="shared" si="19"/>
        <v>0.26923076923076922</v>
      </c>
      <c r="G52" s="21">
        <f t="shared" si="19"/>
        <v>6.6666666666666666E-2</v>
      </c>
      <c r="H52" s="21">
        <f t="shared" si="19"/>
        <v>0.15625</v>
      </c>
      <c r="I52" s="21" t="e">
        <f t="shared" si="19"/>
        <v>#VALUE!</v>
      </c>
      <c r="J52" s="21" t="e">
        <f t="shared" si="19"/>
        <v>#VALUE!</v>
      </c>
      <c r="K52" s="21" t="e">
        <f t="shared" si="19"/>
        <v>#VALUE!</v>
      </c>
      <c r="L52" s="21" t="e">
        <f t="shared" si="19"/>
        <v>#VALUE!</v>
      </c>
      <c r="M52" s="21" t="e">
        <f t="shared" si="19"/>
        <v>#VALUE!</v>
      </c>
      <c r="N52" s="21" t="e">
        <f t="shared" si="19"/>
        <v>#VALUE!</v>
      </c>
      <c r="O52" s="21" t="e">
        <f t="shared" si="19"/>
        <v>#VALUE!</v>
      </c>
      <c r="P52" s="21" t="e">
        <f t="shared" si="19"/>
        <v>#VALUE!</v>
      </c>
      <c r="Q52" s="21" t="e">
        <f t="shared" si="19"/>
        <v>#VALUE!</v>
      </c>
    </row>
    <row r="53" spans="2:17" x14ac:dyDescent="0.25">
      <c r="B53" s="4" t="s">
        <v>6</v>
      </c>
      <c r="C53" s="21">
        <f t="shared" ref="C53:Q53" si="20">(C9/C$49)</f>
        <v>7.3684210526315783E-2</v>
      </c>
      <c r="D53" s="21">
        <f t="shared" si="20"/>
        <v>0</v>
      </c>
      <c r="E53" s="21">
        <f t="shared" si="20"/>
        <v>3.2098765432098768E-2</v>
      </c>
      <c r="F53" s="21">
        <f t="shared" si="20"/>
        <v>0</v>
      </c>
      <c r="G53" s="21">
        <f t="shared" si="20"/>
        <v>0.22222222222222221</v>
      </c>
      <c r="H53" s="21">
        <f t="shared" si="20"/>
        <v>0.3125</v>
      </c>
      <c r="I53" s="21" t="e">
        <f t="shared" si="20"/>
        <v>#VALUE!</v>
      </c>
      <c r="J53" s="21" t="e">
        <f t="shared" si="20"/>
        <v>#VALUE!</v>
      </c>
      <c r="K53" s="21" t="e">
        <f t="shared" si="20"/>
        <v>#VALUE!</v>
      </c>
      <c r="L53" s="21" t="e">
        <f t="shared" si="20"/>
        <v>#VALUE!</v>
      </c>
      <c r="M53" s="21" t="e">
        <f t="shared" si="20"/>
        <v>#VALUE!</v>
      </c>
      <c r="N53" s="21" t="e">
        <f t="shared" si="20"/>
        <v>#VALUE!</v>
      </c>
      <c r="O53" s="21" t="e">
        <f t="shared" si="20"/>
        <v>#VALUE!</v>
      </c>
      <c r="P53" s="21" t="e">
        <f t="shared" si="20"/>
        <v>#VALUE!</v>
      </c>
      <c r="Q53" s="21" t="e">
        <f t="shared" si="20"/>
        <v>#VALUE!</v>
      </c>
    </row>
    <row r="54" spans="2:17" x14ac:dyDescent="0.25">
      <c r="B54" s="4" t="s">
        <v>7</v>
      </c>
      <c r="C54" s="21">
        <f t="shared" ref="C54:Q54" si="21">(C10/C$49)</f>
        <v>5.2631578947368418E-2</v>
      </c>
      <c r="D54" s="21">
        <f t="shared" si="21"/>
        <v>0</v>
      </c>
      <c r="E54" s="21">
        <f t="shared" si="21"/>
        <v>0</v>
      </c>
      <c r="F54" s="21">
        <f t="shared" si="21"/>
        <v>0</v>
      </c>
      <c r="G54" s="21">
        <f t="shared" si="21"/>
        <v>0.44444444444444442</v>
      </c>
      <c r="H54" s="21">
        <f t="shared" si="21"/>
        <v>6.25E-2</v>
      </c>
      <c r="I54" s="21" t="e">
        <f t="shared" si="21"/>
        <v>#VALUE!</v>
      </c>
      <c r="J54" s="21" t="e">
        <f t="shared" si="21"/>
        <v>#VALUE!</v>
      </c>
      <c r="K54" s="21" t="e">
        <f t="shared" si="21"/>
        <v>#VALUE!</v>
      </c>
      <c r="L54" s="21" t="e">
        <f t="shared" si="21"/>
        <v>#VALUE!</v>
      </c>
      <c r="M54" s="21" t="e">
        <f t="shared" si="21"/>
        <v>#VALUE!</v>
      </c>
      <c r="N54" s="21" t="e">
        <f t="shared" si="21"/>
        <v>#VALUE!</v>
      </c>
      <c r="O54" s="21" t="e">
        <f t="shared" si="21"/>
        <v>#VALUE!</v>
      </c>
      <c r="P54" s="21" t="e">
        <f t="shared" si="21"/>
        <v>#VALUE!</v>
      </c>
      <c r="Q54" s="21" t="e">
        <f t="shared" si="21"/>
        <v>#VALUE!</v>
      </c>
    </row>
    <row r="55" spans="2:17" x14ac:dyDescent="0.25">
      <c r="B55" s="4" t="s">
        <v>8</v>
      </c>
      <c r="C55" s="21">
        <f t="shared" ref="C55:Q55" si="22">(C11/C$49)</f>
        <v>0.25263157894736843</v>
      </c>
      <c r="D55" s="21">
        <f t="shared" si="22"/>
        <v>0.125</v>
      </c>
      <c r="E55" s="21">
        <f t="shared" si="22"/>
        <v>0.29629629629629628</v>
      </c>
      <c r="F55" s="21">
        <f t="shared" si="22"/>
        <v>0.26923076923076922</v>
      </c>
      <c r="G55" s="21">
        <f t="shared" si="22"/>
        <v>6.6666666666666666E-2</v>
      </c>
      <c r="H55" s="21">
        <f t="shared" si="22"/>
        <v>0.21875</v>
      </c>
      <c r="I55" s="21" t="e">
        <f t="shared" si="22"/>
        <v>#VALUE!</v>
      </c>
      <c r="J55" s="21" t="e">
        <f t="shared" si="22"/>
        <v>#VALUE!</v>
      </c>
      <c r="K55" s="21" t="e">
        <f t="shared" si="22"/>
        <v>#VALUE!</v>
      </c>
      <c r="L55" s="21" t="e">
        <f t="shared" si="22"/>
        <v>#VALUE!</v>
      </c>
      <c r="M55" s="21" t="e">
        <f t="shared" si="22"/>
        <v>#VALUE!</v>
      </c>
      <c r="N55" s="21" t="e">
        <f t="shared" si="22"/>
        <v>#VALUE!</v>
      </c>
      <c r="O55" s="21" t="e">
        <f t="shared" si="22"/>
        <v>#VALUE!</v>
      </c>
      <c r="P55" s="21" t="e">
        <f t="shared" si="22"/>
        <v>#VALUE!</v>
      </c>
      <c r="Q55" s="21" t="e">
        <f t="shared" si="22"/>
        <v>#VALUE!</v>
      </c>
    </row>
    <row r="56" spans="2:17" x14ac:dyDescent="0.25">
      <c r="B56" s="4" t="s">
        <v>9</v>
      </c>
      <c r="C56" s="21">
        <f t="shared" ref="C56:Q56" si="23">(C12/C$49)</f>
        <v>0.24210526315789474</v>
      </c>
      <c r="D56" s="21">
        <f t="shared" si="23"/>
        <v>0.125</v>
      </c>
      <c r="E56" s="21">
        <f t="shared" si="23"/>
        <v>0.26666666666666666</v>
      </c>
      <c r="F56" s="21">
        <f t="shared" si="23"/>
        <v>0.26923076923076922</v>
      </c>
      <c r="G56" s="21">
        <f t="shared" si="23"/>
        <v>6.6666666666666666E-2</v>
      </c>
      <c r="H56" s="21">
        <f t="shared" si="23"/>
        <v>6.25E-2</v>
      </c>
      <c r="I56" s="21" t="e">
        <f t="shared" si="23"/>
        <v>#VALUE!</v>
      </c>
      <c r="J56" s="21" t="e">
        <f t="shared" si="23"/>
        <v>#VALUE!</v>
      </c>
      <c r="K56" s="21" t="e">
        <f t="shared" si="23"/>
        <v>#VALUE!</v>
      </c>
      <c r="L56" s="21" t="e">
        <f t="shared" si="23"/>
        <v>#VALUE!</v>
      </c>
      <c r="M56" s="21" t="e">
        <f t="shared" si="23"/>
        <v>#VALUE!</v>
      </c>
      <c r="N56" s="21" t="e">
        <f t="shared" si="23"/>
        <v>#VALUE!</v>
      </c>
      <c r="O56" s="21" t="e">
        <f t="shared" si="23"/>
        <v>#VALUE!</v>
      </c>
      <c r="P56" s="21" t="e">
        <f t="shared" si="23"/>
        <v>#VALUE!</v>
      </c>
      <c r="Q56" s="21" t="e">
        <f t="shared" si="23"/>
        <v>#VALUE!</v>
      </c>
    </row>
    <row r="57" spans="2:17" x14ac:dyDescent="0.25">
      <c r="B57" s="4"/>
      <c r="C57" s="21" t="e">
        <f t="shared" ref="C57:Q57" si="24">(C13/C$49)</f>
        <v>#VALUE!</v>
      </c>
      <c r="D57" s="21" t="e">
        <f t="shared" si="24"/>
        <v>#VALUE!</v>
      </c>
      <c r="E57" s="21" t="e">
        <f t="shared" si="24"/>
        <v>#VALUE!</v>
      </c>
      <c r="F57" s="21" t="e">
        <f t="shared" si="24"/>
        <v>#VALUE!</v>
      </c>
      <c r="G57" s="21" t="e">
        <f t="shared" si="24"/>
        <v>#VALUE!</v>
      </c>
      <c r="H57" s="21" t="e">
        <f t="shared" si="24"/>
        <v>#VALUE!</v>
      </c>
      <c r="I57" s="21" t="e">
        <f t="shared" si="24"/>
        <v>#VALUE!</v>
      </c>
      <c r="J57" s="21" t="e">
        <f t="shared" si="24"/>
        <v>#VALUE!</v>
      </c>
      <c r="K57" s="21" t="e">
        <f t="shared" si="24"/>
        <v>#VALUE!</v>
      </c>
      <c r="L57" s="21" t="e">
        <f t="shared" si="24"/>
        <v>#VALUE!</v>
      </c>
      <c r="M57" s="21" t="e">
        <f t="shared" si="24"/>
        <v>#VALUE!</v>
      </c>
      <c r="N57" s="21" t="e">
        <f t="shared" si="24"/>
        <v>#VALUE!</v>
      </c>
      <c r="O57" s="21" t="e">
        <f t="shared" si="24"/>
        <v>#VALUE!</v>
      </c>
      <c r="P57" s="21" t="e">
        <f t="shared" si="24"/>
        <v>#VALUE!</v>
      </c>
      <c r="Q57" s="21" t="e">
        <f t="shared" si="24"/>
        <v>#VALUE!</v>
      </c>
    </row>
    <row r="58" spans="2:17" x14ac:dyDescent="0.25">
      <c r="B58" s="4"/>
      <c r="C58" s="21" t="e">
        <f t="shared" ref="C58:Q58" si="25">(C14/C$49)</f>
        <v>#VALUE!</v>
      </c>
      <c r="D58" s="21" t="e">
        <f t="shared" si="25"/>
        <v>#VALUE!</v>
      </c>
      <c r="E58" s="21" t="e">
        <f t="shared" si="25"/>
        <v>#VALUE!</v>
      </c>
      <c r="F58" s="21" t="e">
        <f t="shared" si="25"/>
        <v>#VALUE!</v>
      </c>
      <c r="G58" s="21" t="e">
        <f t="shared" si="25"/>
        <v>#VALUE!</v>
      </c>
      <c r="H58" s="21" t="e">
        <f t="shared" si="25"/>
        <v>#VALUE!</v>
      </c>
      <c r="I58" s="21" t="e">
        <f t="shared" si="25"/>
        <v>#VALUE!</v>
      </c>
      <c r="J58" s="21" t="e">
        <f t="shared" si="25"/>
        <v>#VALUE!</v>
      </c>
      <c r="K58" s="21" t="e">
        <f t="shared" si="25"/>
        <v>#VALUE!</v>
      </c>
      <c r="L58" s="21" t="e">
        <f t="shared" si="25"/>
        <v>#VALUE!</v>
      </c>
      <c r="M58" s="21" t="e">
        <f t="shared" si="25"/>
        <v>#VALUE!</v>
      </c>
      <c r="N58" s="21" t="e">
        <f t="shared" si="25"/>
        <v>#VALUE!</v>
      </c>
      <c r="O58" s="21" t="e">
        <f t="shared" si="25"/>
        <v>#VALUE!</v>
      </c>
      <c r="P58" s="21" t="e">
        <f t="shared" si="25"/>
        <v>#VALUE!</v>
      </c>
      <c r="Q58" s="21" t="e">
        <f t="shared" si="25"/>
        <v>#VALUE!</v>
      </c>
    </row>
    <row r="59" spans="2:17" x14ac:dyDescent="0.25">
      <c r="B59" s="4"/>
      <c r="C59" s="21" t="e">
        <f t="shared" ref="C59:Q59" si="26">(C15/C$49)</f>
        <v>#VALUE!</v>
      </c>
      <c r="D59" s="21" t="e">
        <f t="shared" si="26"/>
        <v>#VALUE!</v>
      </c>
      <c r="E59" s="21" t="e">
        <f t="shared" si="26"/>
        <v>#VALUE!</v>
      </c>
      <c r="F59" s="21" t="e">
        <f t="shared" si="26"/>
        <v>#VALUE!</v>
      </c>
      <c r="G59" s="21" t="e">
        <f t="shared" si="26"/>
        <v>#VALUE!</v>
      </c>
      <c r="H59" s="21" t="e">
        <f t="shared" si="26"/>
        <v>#VALUE!</v>
      </c>
      <c r="I59" s="21" t="e">
        <f t="shared" si="26"/>
        <v>#VALUE!</v>
      </c>
      <c r="J59" s="21" t="e">
        <f t="shared" si="26"/>
        <v>#VALUE!</v>
      </c>
      <c r="K59" s="21" t="e">
        <f t="shared" si="26"/>
        <v>#VALUE!</v>
      </c>
      <c r="L59" s="21" t="e">
        <f t="shared" si="26"/>
        <v>#VALUE!</v>
      </c>
      <c r="M59" s="21" t="e">
        <f t="shared" si="26"/>
        <v>#VALUE!</v>
      </c>
      <c r="N59" s="21" t="e">
        <f t="shared" si="26"/>
        <v>#VALUE!</v>
      </c>
      <c r="O59" s="21" t="e">
        <f t="shared" si="26"/>
        <v>#VALUE!</v>
      </c>
      <c r="P59" s="21" t="e">
        <f t="shared" si="26"/>
        <v>#VALUE!</v>
      </c>
      <c r="Q59" s="21" t="e">
        <f t="shared" si="26"/>
        <v>#VALUE!</v>
      </c>
    </row>
    <row r="60" spans="2:17" x14ac:dyDescent="0.25">
      <c r="B60" s="4"/>
      <c r="C60" s="21" t="e">
        <f t="shared" ref="C60:Q60" si="27">(C16/C$49)</f>
        <v>#VALUE!</v>
      </c>
      <c r="D60" s="21" t="e">
        <f t="shared" si="27"/>
        <v>#VALUE!</v>
      </c>
      <c r="E60" s="21" t="e">
        <f t="shared" si="27"/>
        <v>#VALUE!</v>
      </c>
      <c r="F60" s="21" t="e">
        <f t="shared" si="27"/>
        <v>#VALUE!</v>
      </c>
      <c r="G60" s="21" t="e">
        <f t="shared" si="27"/>
        <v>#VALUE!</v>
      </c>
      <c r="H60" s="21" t="e">
        <f t="shared" si="27"/>
        <v>#VALUE!</v>
      </c>
      <c r="I60" s="21" t="e">
        <f t="shared" si="27"/>
        <v>#VALUE!</v>
      </c>
      <c r="J60" s="21" t="e">
        <f t="shared" si="27"/>
        <v>#VALUE!</v>
      </c>
      <c r="K60" s="21" t="e">
        <f t="shared" si="27"/>
        <v>#VALUE!</v>
      </c>
      <c r="L60" s="21" t="e">
        <f t="shared" si="27"/>
        <v>#VALUE!</v>
      </c>
      <c r="M60" s="21" t="e">
        <f t="shared" si="27"/>
        <v>#VALUE!</v>
      </c>
      <c r="N60" s="21" t="e">
        <f t="shared" si="27"/>
        <v>#VALUE!</v>
      </c>
      <c r="O60" s="21" t="e">
        <f t="shared" si="27"/>
        <v>#VALUE!</v>
      </c>
      <c r="P60" s="21" t="e">
        <f t="shared" si="27"/>
        <v>#VALUE!</v>
      </c>
      <c r="Q60" s="21" t="e">
        <f t="shared" si="27"/>
        <v>#VALUE!</v>
      </c>
    </row>
    <row r="61" spans="2:17" x14ac:dyDescent="0.25">
      <c r="B61" s="4"/>
      <c r="C61" s="21" t="e">
        <f t="shared" ref="C61:Q61" si="28">(C17/C$49)</f>
        <v>#VALUE!</v>
      </c>
      <c r="D61" s="21" t="e">
        <f t="shared" si="28"/>
        <v>#VALUE!</v>
      </c>
      <c r="E61" s="21" t="e">
        <f t="shared" si="28"/>
        <v>#VALUE!</v>
      </c>
      <c r="F61" s="21" t="e">
        <f t="shared" si="28"/>
        <v>#VALUE!</v>
      </c>
      <c r="G61" s="21" t="e">
        <f t="shared" si="28"/>
        <v>#VALUE!</v>
      </c>
      <c r="H61" s="21" t="e">
        <f t="shared" si="28"/>
        <v>#VALUE!</v>
      </c>
      <c r="I61" s="21" t="e">
        <f t="shared" si="28"/>
        <v>#VALUE!</v>
      </c>
      <c r="J61" s="21" t="e">
        <f t="shared" si="28"/>
        <v>#VALUE!</v>
      </c>
      <c r="K61" s="21" t="e">
        <f t="shared" si="28"/>
        <v>#VALUE!</v>
      </c>
      <c r="L61" s="21" t="e">
        <f t="shared" si="28"/>
        <v>#VALUE!</v>
      </c>
      <c r="M61" s="21" t="e">
        <f t="shared" si="28"/>
        <v>#VALUE!</v>
      </c>
      <c r="N61" s="21" t="e">
        <f t="shared" si="28"/>
        <v>#VALUE!</v>
      </c>
      <c r="O61" s="21" t="e">
        <f t="shared" si="28"/>
        <v>#VALUE!</v>
      </c>
      <c r="P61" s="21" t="e">
        <f t="shared" si="28"/>
        <v>#VALUE!</v>
      </c>
      <c r="Q61" s="21" t="e">
        <f t="shared" si="28"/>
        <v>#VALUE!</v>
      </c>
    </row>
    <row r="62" spans="2:17" x14ac:dyDescent="0.25">
      <c r="B62" s="4"/>
      <c r="C62" s="21" t="e">
        <f t="shared" ref="C62:Q62" si="29">(C18/C$49)</f>
        <v>#VALUE!</v>
      </c>
      <c r="D62" s="21" t="e">
        <f t="shared" si="29"/>
        <v>#VALUE!</v>
      </c>
      <c r="E62" s="21" t="e">
        <f t="shared" si="29"/>
        <v>#VALUE!</v>
      </c>
      <c r="F62" s="21" t="e">
        <f t="shared" si="29"/>
        <v>#VALUE!</v>
      </c>
      <c r="G62" s="21" t="e">
        <f t="shared" si="29"/>
        <v>#VALUE!</v>
      </c>
      <c r="H62" s="21" t="e">
        <f t="shared" si="29"/>
        <v>#VALUE!</v>
      </c>
      <c r="I62" s="21" t="e">
        <f t="shared" si="29"/>
        <v>#VALUE!</v>
      </c>
      <c r="J62" s="21" t="e">
        <f t="shared" si="29"/>
        <v>#VALUE!</v>
      </c>
      <c r="K62" s="21" t="e">
        <f t="shared" si="29"/>
        <v>#VALUE!</v>
      </c>
      <c r="L62" s="21" t="e">
        <f t="shared" si="29"/>
        <v>#VALUE!</v>
      </c>
      <c r="M62" s="21" t="e">
        <f t="shared" si="29"/>
        <v>#VALUE!</v>
      </c>
      <c r="N62" s="21" t="e">
        <f t="shared" si="29"/>
        <v>#VALUE!</v>
      </c>
      <c r="O62" s="21" t="e">
        <f t="shared" si="29"/>
        <v>#VALUE!</v>
      </c>
      <c r="P62" s="21" t="e">
        <f t="shared" si="29"/>
        <v>#VALUE!</v>
      </c>
      <c r="Q62" s="21" t="e">
        <f t="shared" si="29"/>
        <v>#VALUE!</v>
      </c>
    </row>
    <row r="63" spans="2:17" x14ac:dyDescent="0.25">
      <c r="B63" s="4"/>
      <c r="C63" s="21" t="e">
        <f t="shared" ref="C63:Q63" si="30">(C19/C$49)</f>
        <v>#VALUE!</v>
      </c>
      <c r="D63" s="21" t="e">
        <f t="shared" si="30"/>
        <v>#VALUE!</v>
      </c>
      <c r="E63" s="21" t="e">
        <f t="shared" si="30"/>
        <v>#VALUE!</v>
      </c>
      <c r="F63" s="21" t="e">
        <f t="shared" si="30"/>
        <v>#VALUE!</v>
      </c>
      <c r="G63" s="21" t="e">
        <f t="shared" si="30"/>
        <v>#VALUE!</v>
      </c>
      <c r="H63" s="21" t="e">
        <f t="shared" si="30"/>
        <v>#VALUE!</v>
      </c>
      <c r="I63" s="21" t="e">
        <f t="shared" si="30"/>
        <v>#VALUE!</v>
      </c>
      <c r="J63" s="21" t="e">
        <f t="shared" si="30"/>
        <v>#VALUE!</v>
      </c>
      <c r="K63" s="21" t="e">
        <f t="shared" si="30"/>
        <v>#VALUE!</v>
      </c>
      <c r="L63" s="21" t="e">
        <f t="shared" si="30"/>
        <v>#VALUE!</v>
      </c>
      <c r="M63" s="21" t="e">
        <f t="shared" si="30"/>
        <v>#VALUE!</v>
      </c>
      <c r="N63" s="21" t="e">
        <f t="shared" si="30"/>
        <v>#VALUE!</v>
      </c>
      <c r="O63" s="21" t="e">
        <f t="shared" si="30"/>
        <v>#VALUE!</v>
      </c>
      <c r="P63" s="21" t="e">
        <f t="shared" si="30"/>
        <v>#VALUE!</v>
      </c>
      <c r="Q63" s="21" t="e">
        <f t="shared" si="30"/>
        <v>#VALUE!</v>
      </c>
    </row>
    <row r="64" spans="2:17" x14ac:dyDescent="0.25">
      <c r="B64" s="4"/>
      <c r="C64" s="21" t="e">
        <f t="shared" ref="C64:Q64" si="31">(C20/C$49)</f>
        <v>#VALUE!</v>
      </c>
      <c r="D64" s="21" t="e">
        <f t="shared" si="31"/>
        <v>#VALUE!</v>
      </c>
      <c r="E64" s="21" t="e">
        <f t="shared" si="31"/>
        <v>#VALUE!</v>
      </c>
      <c r="F64" s="21" t="e">
        <f t="shared" si="31"/>
        <v>#VALUE!</v>
      </c>
      <c r="G64" s="21" t="e">
        <f t="shared" si="31"/>
        <v>#VALUE!</v>
      </c>
      <c r="H64" s="21" t="e">
        <f t="shared" si="31"/>
        <v>#VALUE!</v>
      </c>
      <c r="I64" s="21" t="e">
        <f t="shared" si="31"/>
        <v>#VALUE!</v>
      </c>
      <c r="J64" s="21" t="e">
        <f t="shared" si="31"/>
        <v>#VALUE!</v>
      </c>
      <c r="K64" s="21" t="e">
        <f t="shared" si="31"/>
        <v>#VALUE!</v>
      </c>
      <c r="L64" s="21" t="e">
        <f t="shared" si="31"/>
        <v>#VALUE!</v>
      </c>
      <c r="M64" s="21" t="e">
        <f t="shared" si="31"/>
        <v>#VALUE!</v>
      </c>
      <c r="N64" s="21" t="e">
        <f t="shared" si="31"/>
        <v>#VALUE!</v>
      </c>
      <c r="O64" s="21" t="e">
        <f t="shared" si="31"/>
        <v>#VALUE!</v>
      </c>
      <c r="P64" s="21" t="e">
        <f t="shared" si="31"/>
        <v>#VALUE!</v>
      </c>
      <c r="Q64" s="21" t="e">
        <f t="shared" si="31"/>
        <v>#VALUE!</v>
      </c>
    </row>
    <row r="65" spans="2:17" x14ac:dyDescent="0.25">
      <c r="B65" s="4"/>
      <c r="C65" s="21" t="e">
        <f t="shared" ref="C65:Q65" si="32">(C21/C$49)</f>
        <v>#VALUE!</v>
      </c>
      <c r="D65" s="21" t="e">
        <f t="shared" si="32"/>
        <v>#VALUE!</v>
      </c>
      <c r="E65" s="21" t="e">
        <f t="shared" si="32"/>
        <v>#VALUE!</v>
      </c>
      <c r="F65" s="21" t="e">
        <f t="shared" si="32"/>
        <v>#VALUE!</v>
      </c>
      <c r="G65" s="21" t="e">
        <f t="shared" si="32"/>
        <v>#VALUE!</v>
      </c>
      <c r="H65" s="21" t="e">
        <f t="shared" si="32"/>
        <v>#VALUE!</v>
      </c>
      <c r="I65" s="21" t="e">
        <f t="shared" si="32"/>
        <v>#VALUE!</v>
      </c>
      <c r="J65" s="21" t="e">
        <f t="shared" si="32"/>
        <v>#VALUE!</v>
      </c>
      <c r="K65" s="21" t="e">
        <f t="shared" si="32"/>
        <v>#VALUE!</v>
      </c>
      <c r="L65" s="21" t="e">
        <f t="shared" si="32"/>
        <v>#VALUE!</v>
      </c>
      <c r="M65" s="21" t="e">
        <f t="shared" si="32"/>
        <v>#VALUE!</v>
      </c>
      <c r="N65" s="21" t="e">
        <f t="shared" si="32"/>
        <v>#VALUE!</v>
      </c>
      <c r="O65" s="21" t="e">
        <f t="shared" si="32"/>
        <v>#VALUE!</v>
      </c>
      <c r="P65" s="21" t="e">
        <f t="shared" si="32"/>
        <v>#VALUE!</v>
      </c>
      <c r="Q65" s="21" t="e">
        <f t="shared" si="32"/>
        <v>#VALUE!</v>
      </c>
    </row>
  </sheetData>
  <mergeCells count="5">
    <mergeCell ref="B2:G3"/>
    <mergeCell ref="I2:K2"/>
    <mergeCell ref="B5:D5"/>
    <mergeCell ref="B27:D27"/>
    <mergeCell ref="B48:D48"/>
  </mergeCells>
  <hyperlinks>
    <hyperlink ref="I2:K2" location="'Úvodní list'!A1" display="&lt;- zpět na úvodní list" xr:uid="{A4334177-2D72-4E47-9DE6-88417B5F0449}"/>
  </hyperlinks>
  <pageMargins left="0.7" right="0.7" top="0.78740157499999996" bottom="0.78740157499999996"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MaximalizaceSloupecD">
                <anchor moveWithCells="1" sizeWithCells="1">
                  <from>
                    <xdr:col>3</xdr:col>
                    <xdr:colOff>38100</xdr:colOff>
                    <xdr:row>22</xdr:row>
                    <xdr:rowOff>9525</xdr:rowOff>
                  </from>
                  <to>
                    <xdr:col>3</xdr:col>
                    <xdr:colOff>590550</xdr:colOff>
                    <xdr:row>22</xdr:row>
                    <xdr:rowOff>161925</xdr:rowOff>
                  </to>
                </anchor>
              </controlPr>
            </control>
          </mc:Choice>
        </mc:AlternateContent>
        <mc:AlternateContent xmlns:mc="http://schemas.openxmlformats.org/markup-compatibility/2006">
          <mc:Choice Requires="x14">
            <control shapeId="3075" r:id="rId5" name="Button 3">
              <controlPr defaultSize="0" print="0" autoFill="0" autoPict="0" macro="[0]!MaximalizaceSloupecC">
                <anchor moveWithCells="1" sizeWithCells="1">
                  <from>
                    <xdr:col>2</xdr:col>
                    <xdr:colOff>38100</xdr:colOff>
                    <xdr:row>22</xdr:row>
                    <xdr:rowOff>9525</xdr:rowOff>
                  </from>
                  <to>
                    <xdr:col>2</xdr:col>
                    <xdr:colOff>590550</xdr:colOff>
                    <xdr:row>22</xdr:row>
                    <xdr:rowOff>161925</xdr:rowOff>
                  </to>
                </anchor>
              </controlPr>
            </control>
          </mc:Choice>
        </mc:AlternateContent>
        <mc:AlternateContent xmlns:mc="http://schemas.openxmlformats.org/markup-compatibility/2006">
          <mc:Choice Requires="x14">
            <control shapeId="3076" r:id="rId6" name="Button 4">
              <controlPr defaultSize="0" print="0" autoFill="0" autoPict="0" macro="[0]!MaximalizaceSloupecE">
                <anchor moveWithCells="1" sizeWithCells="1">
                  <from>
                    <xdr:col>4</xdr:col>
                    <xdr:colOff>38100</xdr:colOff>
                    <xdr:row>22</xdr:row>
                    <xdr:rowOff>9525</xdr:rowOff>
                  </from>
                  <to>
                    <xdr:col>4</xdr:col>
                    <xdr:colOff>590550</xdr:colOff>
                    <xdr:row>22</xdr:row>
                    <xdr:rowOff>161925</xdr:rowOff>
                  </to>
                </anchor>
              </controlPr>
            </control>
          </mc:Choice>
        </mc:AlternateContent>
        <mc:AlternateContent xmlns:mc="http://schemas.openxmlformats.org/markup-compatibility/2006">
          <mc:Choice Requires="x14">
            <control shapeId="3077" r:id="rId7" name="Button 5">
              <controlPr defaultSize="0" print="0" autoFill="0" autoPict="0" macro="[0]!MaximalizaceSloupecF">
                <anchor moveWithCells="1" sizeWithCells="1">
                  <from>
                    <xdr:col>5</xdr:col>
                    <xdr:colOff>38100</xdr:colOff>
                    <xdr:row>22</xdr:row>
                    <xdr:rowOff>9525</xdr:rowOff>
                  </from>
                  <to>
                    <xdr:col>5</xdr:col>
                    <xdr:colOff>590550</xdr:colOff>
                    <xdr:row>22</xdr:row>
                    <xdr:rowOff>161925</xdr:rowOff>
                  </to>
                </anchor>
              </controlPr>
            </control>
          </mc:Choice>
        </mc:AlternateContent>
        <mc:AlternateContent xmlns:mc="http://schemas.openxmlformats.org/markup-compatibility/2006">
          <mc:Choice Requires="x14">
            <control shapeId="3078" r:id="rId8" name="Button 6">
              <controlPr defaultSize="0" print="0" autoFill="0" autoPict="0" macro="[0]!MaximalizaceSloupecH">
                <anchor moveWithCells="1" sizeWithCells="1">
                  <from>
                    <xdr:col>7</xdr:col>
                    <xdr:colOff>47625</xdr:colOff>
                    <xdr:row>22</xdr:row>
                    <xdr:rowOff>9525</xdr:rowOff>
                  </from>
                  <to>
                    <xdr:col>7</xdr:col>
                    <xdr:colOff>600075</xdr:colOff>
                    <xdr:row>22</xdr:row>
                    <xdr:rowOff>161925</xdr:rowOff>
                  </to>
                </anchor>
              </controlPr>
            </control>
          </mc:Choice>
        </mc:AlternateContent>
        <mc:AlternateContent xmlns:mc="http://schemas.openxmlformats.org/markup-compatibility/2006">
          <mc:Choice Requires="x14">
            <control shapeId="3079" r:id="rId9" name="Button 7">
              <controlPr defaultSize="0" print="0" autoFill="0" autoPict="0" macro="[0]!MaximalizaceSloupecG">
                <anchor moveWithCells="1" sizeWithCells="1">
                  <from>
                    <xdr:col>6</xdr:col>
                    <xdr:colOff>47625</xdr:colOff>
                    <xdr:row>22</xdr:row>
                    <xdr:rowOff>9525</xdr:rowOff>
                  </from>
                  <to>
                    <xdr:col>6</xdr:col>
                    <xdr:colOff>600075</xdr:colOff>
                    <xdr:row>22</xdr:row>
                    <xdr:rowOff>161925</xdr:rowOff>
                  </to>
                </anchor>
              </controlPr>
            </control>
          </mc:Choice>
        </mc:AlternateContent>
        <mc:AlternateContent xmlns:mc="http://schemas.openxmlformats.org/markup-compatibility/2006">
          <mc:Choice Requires="x14">
            <control shapeId="3080" r:id="rId10" name="Button 8">
              <controlPr defaultSize="0" print="0" autoFill="0" autoPict="0" macro="[0]!MaximalizaceSloupecI">
                <anchor moveWithCells="1" sizeWithCells="1">
                  <from>
                    <xdr:col>8</xdr:col>
                    <xdr:colOff>47625</xdr:colOff>
                    <xdr:row>22</xdr:row>
                    <xdr:rowOff>9525</xdr:rowOff>
                  </from>
                  <to>
                    <xdr:col>8</xdr:col>
                    <xdr:colOff>600075</xdr:colOff>
                    <xdr:row>22</xdr:row>
                    <xdr:rowOff>161925</xdr:rowOff>
                  </to>
                </anchor>
              </controlPr>
            </control>
          </mc:Choice>
        </mc:AlternateContent>
        <mc:AlternateContent xmlns:mc="http://schemas.openxmlformats.org/markup-compatibility/2006">
          <mc:Choice Requires="x14">
            <control shapeId="3081" r:id="rId11" name="Button 9">
              <controlPr defaultSize="0" print="0" autoFill="0" autoPict="0" macro="[0]!MaximalizaceSloupecJ">
                <anchor moveWithCells="1" sizeWithCells="1">
                  <from>
                    <xdr:col>9</xdr:col>
                    <xdr:colOff>47625</xdr:colOff>
                    <xdr:row>22</xdr:row>
                    <xdr:rowOff>9525</xdr:rowOff>
                  </from>
                  <to>
                    <xdr:col>9</xdr:col>
                    <xdr:colOff>600075</xdr:colOff>
                    <xdr:row>22</xdr:row>
                    <xdr:rowOff>161925</xdr:rowOff>
                  </to>
                </anchor>
              </controlPr>
            </control>
          </mc:Choice>
        </mc:AlternateContent>
        <mc:AlternateContent xmlns:mc="http://schemas.openxmlformats.org/markup-compatibility/2006">
          <mc:Choice Requires="x14">
            <control shapeId="3082" r:id="rId12" name="Button 10">
              <controlPr defaultSize="0" print="0" autoFill="0" autoPict="0" macro="[0]!MaximalizaceSloupecL">
                <anchor moveWithCells="1" sizeWithCells="1">
                  <from>
                    <xdr:col>11</xdr:col>
                    <xdr:colOff>47625</xdr:colOff>
                    <xdr:row>22</xdr:row>
                    <xdr:rowOff>9525</xdr:rowOff>
                  </from>
                  <to>
                    <xdr:col>11</xdr:col>
                    <xdr:colOff>590550</xdr:colOff>
                    <xdr:row>22</xdr:row>
                    <xdr:rowOff>161925</xdr:rowOff>
                  </to>
                </anchor>
              </controlPr>
            </control>
          </mc:Choice>
        </mc:AlternateContent>
        <mc:AlternateContent xmlns:mc="http://schemas.openxmlformats.org/markup-compatibility/2006">
          <mc:Choice Requires="x14">
            <control shapeId="3083" r:id="rId13" name="Button 11">
              <controlPr defaultSize="0" print="0" autoFill="0" autoPict="0" macro="[0]!MaximalizaceSloupecK">
                <anchor moveWithCells="1" sizeWithCells="1">
                  <from>
                    <xdr:col>10</xdr:col>
                    <xdr:colOff>47625</xdr:colOff>
                    <xdr:row>22</xdr:row>
                    <xdr:rowOff>9525</xdr:rowOff>
                  </from>
                  <to>
                    <xdr:col>10</xdr:col>
                    <xdr:colOff>590550</xdr:colOff>
                    <xdr:row>22</xdr:row>
                    <xdr:rowOff>161925</xdr:rowOff>
                  </to>
                </anchor>
              </controlPr>
            </control>
          </mc:Choice>
        </mc:AlternateContent>
        <mc:AlternateContent xmlns:mc="http://schemas.openxmlformats.org/markup-compatibility/2006">
          <mc:Choice Requires="x14">
            <control shapeId="3084" r:id="rId14" name="Button 12">
              <controlPr defaultSize="0" print="0" autoFill="0" autoPict="0" macro="[0]!MaximalizaceSloupecM">
                <anchor moveWithCells="1" sizeWithCells="1">
                  <from>
                    <xdr:col>12</xdr:col>
                    <xdr:colOff>47625</xdr:colOff>
                    <xdr:row>22</xdr:row>
                    <xdr:rowOff>9525</xdr:rowOff>
                  </from>
                  <to>
                    <xdr:col>12</xdr:col>
                    <xdr:colOff>590550</xdr:colOff>
                    <xdr:row>22</xdr:row>
                    <xdr:rowOff>161925</xdr:rowOff>
                  </to>
                </anchor>
              </controlPr>
            </control>
          </mc:Choice>
        </mc:AlternateContent>
        <mc:AlternateContent xmlns:mc="http://schemas.openxmlformats.org/markup-compatibility/2006">
          <mc:Choice Requires="x14">
            <control shapeId="3085" r:id="rId15" name="Button 13">
              <controlPr defaultSize="0" print="0" autoFill="0" autoPict="0" macro="[0]!MaximalizaceSloupecN">
                <anchor moveWithCells="1" sizeWithCells="1">
                  <from>
                    <xdr:col>13</xdr:col>
                    <xdr:colOff>47625</xdr:colOff>
                    <xdr:row>22</xdr:row>
                    <xdr:rowOff>9525</xdr:rowOff>
                  </from>
                  <to>
                    <xdr:col>13</xdr:col>
                    <xdr:colOff>590550</xdr:colOff>
                    <xdr:row>22</xdr:row>
                    <xdr:rowOff>161925</xdr:rowOff>
                  </to>
                </anchor>
              </controlPr>
            </control>
          </mc:Choice>
        </mc:AlternateContent>
        <mc:AlternateContent xmlns:mc="http://schemas.openxmlformats.org/markup-compatibility/2006">
          <mc:Choice Requires="x14">
            <control shapeId="3086" r:id="rId16" name="Button 14">
              <controlPr defaultSize="0" print="0" autoFill="0" autoPict="0" macro="[0]!MaximalizaceSloupecP">
                <anchor moveWithCells="1" sizeWithCells="1">
                  <from>
                    <xdr:col>15</xdr:col>
                    <xdr:colOff>38100</xdr:colOff>
                    <xdr:row>22</xdr:row>
                    <xdr:rowOff>9525</xdr:rowOff>
                  </from>
                  <to>
                    <xdr:col>15</xdr:col>
                    <xdr:colOff>590550</xdr:colOff>
                    <xdr:row>22</xdr:row>
                    <xdr:rowOff>161925</xdr:rowOff>
                  </to>
                </anchor>
              </controlPr>
            </control>
          </mc:Choice>
        </mc:AlternateContent>
        <mc:AlternateContent xmlns:mc="http://schemas.openxmlformats.org/markup-compatibility/2006">
          <mc:Choice Requires="x14">
            <control shapeId="3087" r:id="rId17" name="Button 15">
              <controlPr defaultSize="0" print="0" autoFill="0" autoPict="0" macro="[0]!MaximalizaceSloupecO">
                <anchor moveWithCells="1" sizeWithCells="1">
                  <from>
                    <xdr:col>14</xdr:col>
                    <xdr:colOff>38100</xdr:colOff>
                    <xdr:row>22</xdr:row>
                    <xdr:rowOff>9525</xdr:rowOff>
                  </from>
                  <to>
                    <xdr:col>14</xdr:col>
                    <xdr:colOff>590550</xdr:colOff>
                    <xdr:row>22</xdr:row>
                    <xdr:rowOff>161925</xdr:rowOff>
                  </to>
                </anchor>
              </controlPr>
            </control>
          </mc:Choice>
        </mc:AlternateContent>
        <mc:AlternateContent xmlns:mc="http://schemas.openxmlformats.org/markup-compatibility/2006">
          <mc:Choice Requires="x14">
            <control shapeId="3088" r:id="rId18" name="Button 16">
              <controlPr defaultSize="0" print="0" autoFill="0" autoPict="0" macro="[0]!MaximalizaceSloupecQ">
                <anchor moveWithCells="1" sizeWithCells="1">
                  <from>
                    <xdr:col>16</xdr:col>
                    <xdr:colOff>38100</xdr:colOff>
                    <xdr:row>22</xdr:row>
                    <xdr:rowOff>9525</xdr:rowOff>
                  </from>
                  <to>
                    <xdr:col>16</xdr:col>
                    <xdr:colOff>590550</xdr:colOff>
                    <xdr:row>22</xdr:row>
                    <xdr:rowOff>161925</xdr:rowOff>
                  </to>
                </anchor>
              </controlPr>
            </control>
          </mc:Choice>
        </mc:AlternateContent>
        <mc:AlternateContent xmlns:mc="http://schemas.openxmlformats.org/markup-compatibility/2006">
          <mc:Choice Requires="x14">
            <control shapeId="3090" r:id="rId19" name="Button 18">
              <controlPr defaultSize="0" print="0" autoFill="0" autoPict="0" macro="[0]!Detransformace">
                <anchor moveWithCells="1" sizeWithCells="1">
                  <from>
                    <xdr:col>2</xdr:col>
                    <xdr:colOff>38100</xdr:colOff>
                    <xdr:row>23</xdr:row>
                    <xdr:rowOff>19050</xdr:rowOff>
                  </from>
                  <to>
                    <xdr:col>2</xdr:col>
                    <xdr:colOff>590550</xdr:colOff>
                    <xdr:row>23</xdr:row>
                    <xdr:rowOff>171450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05E08-2C90-4A6D-AD1E-6235F0646843}">
  <sheetPr codeName="List4"/>
  <dimension ref="B2:Q40"/>
  <sheetViews>
    <sheetView workbookViewId="0">
      <selection activeCell="C8" sqref="C8"/>
    </sheetView>
  </sheetViews>
  <sheetFormatPr defaultRowHeight="15" x14ac:dyDescent="0.25"/>
  <cols>
    <col min="2" max="2" width="15.28515625" customWidth="1"/>
    <col min="3" max="3" width="9.140625" customWidth="1"/>
    <col min="5" max="6" width="9.140625" customWidth="1"/>
  </cols>
  <sheetData>
    <row r="2" spans="2:17" x14ac:dyDescent="0.25">
      <c r="B2" s="54" t="s">
        <v>51</v>
      </c>
      <c r="C2" s="54"/>
      <c r="D2" s="54"/>
      <c r="E2" s="54"/>
      <c r="F2" s="54"/>
      <c r="G2" s="54"/>
      <c r="I2" s="55" t="s">
        <v>17</v>
      </c>
      <c r="J2" s="55"/>
      <c r="K2" s="55"/>
    </row>
    <row r="3" spans="2:17" x14ac:dyDescent="0.25">
      <c r="B3" s="54"/>
      <c r="C3" s="54"/>
      <c r="D3" s="54"/>
      <c r="E3" s="54"/>
      <c r="F3" s="54"/>
      <c r="G3" s="54"/>
    </row>
    <row r="5" spans="2:17" x14ac:dyDescent="0.25">
      <c r="B5" s="59" t="s">
        <v>53</v>
      </c>
      <c r="C5" s="59"/>
      <c r="D5" s="59"/>
    </row>
    <row r="6" spans="2:17" x14ac:dyDescent="0.25">
      <c r="B6" s="17" t="s">
        <v>54</v>
      </c>
      <c r="C6" s="18">
        <v>0.16</v>
      </c>
      <c r="D6" s="18">
        <v>0.06</v>
      </c>
      <c r="E6" s="18">
        <v>0.28999999999999998</v>
      </c>
      <c r="F6" s="18">
        <v>0.03</v>
      </c>
      <c r="G6" s="18">
        <v>7.0000000000000007E-2</v>
      </c>
      <c r="H6" s="18">
        <v>0.4</v>
      </c>
      <c r="I6" s="18"/>
      <c r="J6" s="18"/>
      <c r="K6" s="18"/>
      <c r="L6" s="18"/>
      <c r="M6" s="18"/>
      <c r="N6" s="18"/>
      <c r="O6" s="18"/>
      <c r="P6" s="18"/>
      <c r="Q6" s="18"/>
    </row>
    <row r="7" spans="2:17" x14ac:dyDescent="0.25">
      <c r="B7" s="6" t="s">
        <v>16</v>
      </c>
      <c r="C7" s="4" t="s">
        <v>10</v>
      </c>
      <c r="D7" s="4" t="s">
        <v>11</v>
      </c>
      <c r="E7" s="4" t="s">
        <v>12</v>
      </c>
      <c r="F7" s="4" t="s">
        <v>13</v>
      </c>
      <c r="G7" s="4" t="s">
        <v>14</v>
      </c>
      <c r="H7" s="4" t="s">
        <v>15</v>
      </c>
      <c r="I7" s="4"/>
      <c r="J7" s="4"/>
      <c r="K7" s="4"/>
      <c r="L7" s="4"/>
      <c r="M7" s="4"/>
      <c r="N7" s="4"/>
      <c r="O7" s="4"/>
      <c r="P7" s="4"/>
      <c r="Q7" s="4"/>
    </row>
    <row r="8" spans="2:17" x14ac:dyDescent="0.25">
      <c r="B8" s="4" t="s">
        <v>4</v>
      </c>
      <c r="C8" s="21">
        <f>'Transformované matice'!C31*'Metoda váženého součtu'!C$6</f>
        <v>9.2631578947368426E-2</v>
      </c>
      <c r="D8" s="21">
        <f>'Transformované matice'!D31*'Metoda váženého součtu'!D$6</f>
        <v>0.06</v>
      </c>
      <c r="E8" s="21">
        <f>'Transformované matice'!E31*'Metoda váženého součtu'!E$6</f>
        <v>0.13533333333333331</v>
      </c>
      <c r="F8" s="21">
        <f>'Transformované matice'!F31*'Metoda váženého součtu'!F$6</f>
        <v>2.1428571428571429E-2</v>
      </c>
      <c r="G8" s="21">
        <f>'Transformované matice'!G31*'Metoda váženého součtu'!G$6</f>
        <v>1.2352941176470591E-2</v>
      </c>
      <c r="H8" s="21">
        <f>'Transformované matice'!H31*'Metoda váženého součtu'!H$6</f>
        <v>0.2</v>
      </c>
      <c r="I8" s="21" t="e">
        <f>'Transformované matice'!I31*'Metoda váženého součtu'!I$6</f>
        <v>#VALUE!</v>
      </c>
      <c r="J8" s="21" t="e">
        <f>'Transformované matice'!J31*'Metoda váženého součtu'!J$6</f>
        <v>#VALUE!</v>
      </c>
      <c r="K8" s="21" t="e">
        <f>'Transformované matice'!K31*'Metoda váženého součtu'!K$6</f>
        <v>#VALUE!</v>
      </c>
      <c r="L8" s="21" t="e">
        <f>'Transformované matice'!L31*'Metoda váženého součtu'!L$6</f>
        <v>#VALUE!</v>
      </c>
      <c r="M8" s="21" t="e">
        <f>'Transformované matice'!M31*'Metoda váženého součtu'!M$6</f>
        <v>#VALUE!</v>
      </c>
      <c r="N8" s="21" t="e">
        <f>'Transformované matice'!N31*'Metoda váženého součtu'!N$6</f>
        <v>#VALUE!</v>
      </c>
      <c r="O8" s="21" t="e">
        <f>'Transformované matice'!O31*'Metoda váženého součtu'!O$6</f>
        <v>#VALUE!</v>
      </c>
      <c r="P8" s="21" t="e">
        <f>'Transformované matice'!P31*'Metoda váženého součtu'!P$6</f>
        <v>#VALUE!</v>
      </c>
      <c r="Q8" s="21" t="e">
        <f>'Transformované matice'!Q31*'Metoda váženého součtu'!Q$6</f>
        <v>#VALUE!</v>
      </c>
    </row>
    <row r="9" spans="2:17" x14ac:dyDescent="0.25">
      <c r="B9" s="4" t="s">
        <v>5</v>
      </c>
      <c r="C9" s="21">
        <f>'Transformované matice'!C32*'Metoda váženého součtu'!C$6</f>
        <v>0.12631578947368421</v>
      </c>
      <c r="D9" s="21">
        <f>'Transformované matice'!D32*'Metoda váženého součtu'!D$6</f>
        <v>1.2E-2</v>
      </c>
      <c r="E9" s="21">
        <f>'Transformované matice'!E32*'Metoda váženého součtu'!E$6</f>
        <v>0.26100000000000001</v>
      </c>
      <c r="F9" s="21">
        <f>'Transformované matice'!F32*'Metoda váženého součtu'!F$6</f>
        <v>0.03</v>
      </c>
      <c r="G9" s="21">
        <f>'Transformované matice'!G32*'Metoda váženého součtu'!G$6</f>
        <v>0</v>
      </c>
      <c r="H9" s="21">
        <f>'Transformované matice'!H32*'Metoda váženého součtu'!H$6</f>
        <v>0.15000000000000002</v>
      </c>
      <c r="I9" s="21" t="e">
        <f>'Transformované matice'!I32*'Metoda váženého součtu'!I$6</f>
        <v>#VALUE!</v>
      </c>
      <c r="J9" s="21" t="e">
        <f>'Transformované matice'!J32*'Metoda váženého součtu'!J$6</f>
        <v>#VALUE!</v>
      </c>
      <c r="K9" s="21" t="e">
        <f>'Transformované matice'!K32*'Metoda váženého součtu'!K$6</f>
        <v>#VALUE!</v>
      </c>
      <c r="L9" s="21" t="e">
        <f>'Transformované matice'!L32*'Metoda váženého součtu'!L$6</f>
        <v>#VALUE!</v>
      </c>
      <c r="M9" s="21" t="e">
        <f>'Transformované matice'!M32*'Metoda váženého součtu'!M$6</f>
        <v>#VALUE!</v>
      </c>
      <c r="N9" s="21" t="e">
        <f>'Transformované matice'!N32*'Metoda váženého součtu'!N$6</f>
        <v>#VALUE!</v>
      </c>
      <c r="O9" s="21" t="e">
        <f>'Transformované matice'!O32*'Metoda váženého součtu'!O$6</f>
        <v>#VALUE!</v>
      </c>
      <c r="P9" s="21" t="e">
        <f>'Transformované matice'!P32*'Metoda váženého součtu'!P$6</f>
        <v>#VALUE!</v>
      </c>
      <c r="Q9" s="21" t="e">
        <f>'Transformované matice'!Q32*'Metoda váženého součtu'!Q$6</f>
        <v>#VALUE!</v>
      </c>
    </row>
    <row r="10" spans="2:17" x14ac:dyDescent="0.25">
      <c r="B10" s="4" t="s">
        <v>6</v>
      </c>
      <c r="C10" s="21">
        <f>'Transformované matice'!C33*'Metoda váženého součtu'!C$6</f>
        <v>1.6842105263157894E-2</v>
      </c>
      <c r="D10" s="21">
        <f>'Transformované matice'!D33*'Metoda váženého součtu'!D$6</f>
        <v>0</v>
      </c>
      <c r="E10" s="21">
        <f>'Transformované matice'!E33*'Metoda váženého součtu'!E$6</f>
        <v>3.1416666666666662E-2</v>
      </c>
      <c r="F10" s="21">
        <f>'Transformované matice'!F33*'Metoda váženého součtu'!F$6</f>
        <v>0</v>
      </c>
      <c r="G10" s="21">
        <f>'Transformované matice'!G33*'Metoda váženého součtu'!G$6</f>
        <v>2.8823529411764706E-2</v>
      </c>
      <c r="H10" s="21">
        <f>'Transformované matice'!H33*'Metoda váženého součtu'!H$6</f>
        <v>0.4</v>
      </c>
      <c r="I10" s="21" t="e">
        <f>'Transformované matice'!I33*'Metoda váženého součtu'!I$6</f>
        <v>#VALUE!</v>
      </c>
      <c r="J10" s="21" t="e">
        <f>'Transformované matice'!J33*'Metoda váženého součtu'!J$6</f>
        <v>#VALUE!</v>
      </c>
      <c r="K10" s="21" t="e">
        <f>'Transformované matice'!K33*'Metoda váženého součtu'!K$6</f>
        <v>#VALUE!</v>
      </c>
      <c r="L10" s="21" t="e">
        <f>'Transformované matice'!L33*'Metoda váženého součtu'!L$6</f>
        <v>#VALUE!</v>
      </c>
      <c r="M10" s="21" t="e">
        <f>'Transformované matice'!M33*'Metoda váženého součtu'!M$6</f>
        <v>#VALUE!</v>
      </c>
      <c r="N10" s="21" t="e">
        <f>'Transformované matice'!N33*'Metoda váženého součtu'!N$6</f>
        <v>#VALUE!</v>
      </c>
      <c r="O10" s="21" t="e">
        <f>'Transformované matice'!O33*'Metoda váženého součtu'!O$6</f>
        <v>#VALUE!</v>
      </c>
      <c r="P10" s="21" t="e">
        <f>'Transformované matice'!P33*'Metoda váženého součtu'!P$6</f>
        <v>#VALUE!</v>
      </c>
      <c r="Q10" s="21" t="e">
        <f>'Transformované matice'!Q33*'Metoda váženého součtu'!Q$6</f>
        <v>#VALUE!</v>
      </c>
    </row>
    <row r="11" spans="2:17" x14ac:dyDescent="0.25">
      <c r="B11" s="4" t="s">
        <v>7</v>
      </c>
      <c r="C11" s="21">
        <f>'Transformované matice'!C34*'Metoda váženého součtu'!C$6</f>
        <v>0</v>
      </c>
      <c r="D11" s="21">
        <f>'Transformované matice'!D34*'Metoda váženého součtu'!D$6</f>
        <v>0</v>
      </c>
      <c r="E11" s="21">
        <f>'Transformované matice'!E34*'Metoda váženého součtu'!E$6</f>
        <v>0</v>
      </c>
      <c r="F11" s="21">
        <f>'Transformované matice'!F34*'Metoda váženého součtu'!F$6</f>
        <v>0</v>
      </c>
      <c r="G11" s="21">
        <f>'Transformované matice'!G34*'Metoda váženého součtu'!G$6</f>
        <v>7.0000000000000007E-2</v>
      </c>
      <c r="H11" s="21">
        <f>'Transformované matice'!H34*'Metoda váženého součtu'!H$6</f>
        <v>0</v>
      </c>
      <c r="I11" s="21" t="e">
        <f>'Transformované matice'!I34*'Metoda váženého součtu'!I$6</f>
        <v>#VALUE!</v>
      </c>
      <c r="J11" s="21" t="e">
        <f>'Transformované matice'!J34*'Metoda váženého součtu'!J$6</f>
        <v>#VALUE!</v>
      </c>
      <c r="K11" s="21" t="e">
        <f>'Transformované matice'!K34*'Metoda váženého součtu'!K$6</f>
        <v>#VALUE!</v>
      </c>
      <c r="L11" s="21" t="e">
        <f>'Transformované matice'!L34*'Metoda váženého součtu'!L$6</f>
        <v>#VALUE!</v>
      </c>
      <c r="M11" s="21" t="e">
        <f>'Transformované matice'!M34*'Metoda váženého součtu'!M$6</f>
        <v>#VALUE!</v>
      </c>
      <c r="N11" s="21" t="e">
        <f>'Transformované matice'!N34*'Metoda váženého součtu'!N$6</f>
        <v>#VALUE!</v>
      </c>
      <c r="O11" s="21" t="e">
        <f>'Transformované matice'!O34*'Metoda váženého součtu'!O$6</f>
        <v>#VALUE!</v>
      </c>
      <c r="P11" s="21" t="e">
        <f>'Transformované matice'!P34*'Metoda váženého součtu'!P$6</f>
        <v>#VALUE!</v>
      </c>
      <c r="Q11" s="21" t="e">
        <f>'Transformované matice'!Q34*'Metoda váženého součtu'!Q$6</f>
        <v>#VALUE!</v>
      </c>
    </row>
    <row r="12" spans="2:17" x14ac:dyDescent="0.25">
      <c r="B12" s="4" t="s">
        <v>8</v>
      </c>
      <c r="C12" s="21">
        <f>'Transformované matice'!C35*'Metoda váženého součtu'!C$6</f>
        <v>0.16</v>
      </c>
      <c r="D12" s="21">
        <f>'Transformované matice'!D35*'Metoda váženého součtu'!D$6</f>
        <v>1.2E-2</v>
      </c>
      <c r="E12" s="21">
        <f>'Transformované matice'!E35*'Metoda váženého součtu'!E$6</f>
        <v>0.28999999999999998</v>
      </c>
      <c r="F12" s="21">
        <f>'Transformované matice'!F35*'Metoda váženého součtu'!F$6</f>
        <v>0.03</v>
      </c>
      <c r="G12" s="21">
        <f>'Transformované matice'!G35*'Metoda váženého součtu'!G$6</f>
        <v>0</v>
      </c>
      <c r="H12" s="21">
        <f>'Transformované matice'!H35*'Metoda váženého součtu'!H$6</f>
        <v>0.25</v>
      </c>
      <c r="I12" s="21" t="e">
        <f>'Transformované matice'!I35*'Metoda váženého součtu'!I$6</f>
        <v>#VALUE!</v>
      </c>
      <c r="J12" s="21" t="e">
        <f>'Transformované matice'!J35*'Metoda váženého součtu'!J$6</f>
        <v>#VALUE!</v>
      </c>
      <c r="K12" s="21" t="e">
        <f>'Transformované matice'!K35*'Metoda váženého součtu'!K$6</f>
        <v>#VALUE!</v>
      </c>
      <c r="L12" s="21" t="e">
        <f>'Transformované matice'!L35*'Metoda váženého součtu'!L$6</f>
        <v>#VALUE!</v>
      </c>
      <c r="M12" s="21" t="e">
        <f>'Transformované matice'!M35*'Metoda váženého součtu'!M$6</f>
        <v>#VALUE!</v>
      </c>
      <c r="N12" s="21" t="e">
        <f>'Transformované matice'!N35*'Metoda váženého součtu'!N$6</f>
        <v>#VALUE!</v>
      </c>
      <c r="O12" s="21" t="e">
        <f>'Transformované matice'!O35*'Metoda váženého součtu'!O$6</f>
        <v>#VALUE!</v>
      </c>
      <c r="P12" s="21" t="e">
        <f>'Transformované matice'!P35*'Metoda váženého součtu'!P$6</f>
        <v>#VALUE!</v>
      </c>
      <c r="Q12" s="21" t="e">
        <f>'Transformované matice'!Q35*'Metoda váženého součtu'!Q$6</f>
        <v>#VALUE!</v>
      </c>
    </row>
    <row r="13" spans="2:17" x14ac:dyDescent="0.25">
      <c r="B13" s="4" t="s">
        <v>9</v>
      </c>
      <c r="C13" s="21">
        <f>'Transformované matice'!C36*'Metoda váženého součtu'!C$6</f>
        <v>0.15157894736842104</v>
      </c>
      <c r="D13" s="21">
        <f>'Transformované matice'!D36*'Metoda váženého součtu'!D$6</f>
        <v>1.2E-2</v>
      </c>
      <c r="E13" s="21">
        <f>'Transformované matice'!E36*'Metoda váženého součtu'!E$6</f>
        <v>0.26100000000000001</v>
      </c>
      <c r="F13" s="21">
        <f>'Transformované matice'!F36*'Metoda váženého součtu'!F$6</f>
        <v>0.03</v>
      </c>
      <c r="G13" s="21">
        <f>'Transformované matice'!G36*'Metoda váženého součtu'!G$6</f>
        <v>0</v>
      </c>
      <c r="H13" s="21">
        <f>'Transformované matice'!H36*'Metoda váženého součtu'!H$6</f>
        <v>0</v>
      </c>
      <c r="I13" s="21" t="e">
        <f>'Transformované matice'!I36*'Metoda váženého součtu'!I$6</f>
        <v>#VALUE!</v>
      </c>
      <c r="J13" s="21" t="e">
        <f>'Transformované matice'!J36*'Metoda váženého součtu'!J$6</f>
        <v>#VALUE!</v>
      </c>
      <c r="K13" s="21" t="e">
        <f>'Transformované matice'!K36*'Metoda váženého součtu'!K$6</f>
        <v>#VALUE!</v>
      </c>
      <c r="L13" s="21" t="e">
        <f>'Transformované matice'!L36*'Metoda váženého součtu'!L$6</f>
        <v>#VALUE!</v>
      </c>
      <c r="M13" s="21" t="e">
        <f>'Transformované matice'!M36*'Metoda váženého součtu'!M$6</f>
        <v>#VALUE!</v>
      </c>
      <c r="N13" s="21" t="e">
        <f>'Transformované matice'!N36*'Metoda váženého součtu'!N$6</f>
        <v>#VALUE!</v>
      </c>
      <c r="O13" s="21" t="e">
        <f>'Transformované matice'!O36*'Metoda váženého součtu'!O$6</f>
        <v>#VALUE!</v>
      </c>
      <c r="P13" s="21" t="e">
        <f>'Transformované matice'!P36*'Metoda váženého součtu'!P$6</f>
        <v>#VALUE!</v>
      </c>
      <c r="Q13" s="21" t="e">
        <f>'Transformované matice'!Q36*'Metoda váženého součtu'!Q$6</f>
        <v>#VALUE!</v>
      </c>
    </row>
    <row r="14" spans="2:17" x14ac:dyDescent="0.25">
      <c r="B14" s="4"/>
      <c r="C14" s="21" t="e">
        <f>'Transformované matice'!C37*'Metoda váženého součtu'!C$6</f>
        <v>#VALUE!</v>
      </c>
      <c r="D14" s="21" t="e">
        <f>'Transformované matice'!D37*'Metoda váženého součtu'!D$6</f>
        <v>#VALUE!</v>
      </c>
      <c r="E14" s="21" t="e">
        <f>'Transformované matice'!E37*'Metoda váženého součtu'!E$6</f>
        <v>#VALUE!</v>
      </c>
      <c r="F14" s="21" t="e">
        <f>'Transformované matice'!F37*'Metoda váženého součtu'!F$6</f>
        <v>#VALUE!</v>
      </c>
      <c r="G14" s="21" t="e">
        <f>'Transformované matice'!G37*'Metoda váženého součtu'!G$6</f>
        <v>#VALUE!</v>
      </c>
      <c r="H14" s="21" t="e">
        <f>'Transformované matice'!H37*'Metoda váženého součtu'!H$6</f>
        <v>#VALUE!</v>
      </c>
      <c r="I14" s="21" t="e">
        <f>'Transformované matice'!I37*'Metoda váženého součtu'!I$6</f>
        <v>#VALUE!</v>
      </c>
      <c r="J14" s="21" t="e">
        <f>'Transformované matice'!J37*'Metoda váženého součtu'!J$6</f>
        <v>#VALUE!</v>
      </c>
      <c r="K14" s="21" t="e">
        <f>'Transformované matice'!K37*'Metoda váženého součtu'!K$6</f>
        <v>#VALUE!</v>
      </c>
      <c r="L14" s="21" t="e">
        <f>'Transformované matice'!L37*'Metoda váženého součtu'!L$6</f>
        <v>#VALUE!</v>
      </c>
      <c r="M14" s="21" t="e">
        <f>'Transformované matice'!M37*'Metoda váženého součtu'!M$6</f>
        <v>#VALUE!</v>
      </c>
      <c r="N14" s="21" t="e">
        <f>'Transformované matice'!N37*'Metoda váženého součtu'!N$6</f>
        <v>#VALUE!</v>
      </c>
      <c r="O14" s="21" t="e">
        <f>'Transformované matice'!O37*'Metoda váženého součtu'!O$6</f>
        <v>#VALUE!</v>
      </c>
      <c r="P14" s="21" t="e">
        <f>'Transformované matice'!P37*'Metoda váženého součtu'!P$6</f>
        <v>#VALUE!</v>
      </c>
      <c r="Q14" s="21" t="e">
        <f>'Transformované matice'!Q37*'Metoda váženého součtu'!Q$6</f>
        <v>#VALUE!</v>
      </c>
    </row>
    <row r="15" spans="2:17" x14ac:dyDescent="0.25">
      <c r="B15" s="4"/>
      <c r="C15" s="21" t="e">
        <f>'Transformované matice'!C38*'Metoda váženého součtu'!C$6</f>
        <v>#VALUE!</v>
      </c>
      <c r="D15" s="21" t="e">
        <f>'Transformované matice'!D38*'Metoda váženého součtu'!D$6</f>
        <v>#VALUE!</v>
      </c>
      <c r="E15" s="21" t="e">
        <f>'Transformované matice'!E38*'Metoda váženého součtu'!E$6</f>
        <v>#VALUE!</v>
      </c>
      <c r="F15" s="21" t="e">
        <f>'Transformované matice'!F38*'Metoda váženého součtu'!F$6</f>
        <v>#VALUE!</v>
      </c>
      <c r="G15" s="21" t="e">
        <f>'Transformované matice'!G38*'Metoda váženého součtu'!G$6</f>
        <v>#VALUE!</v>
      </c>
      <c r="H15" s="21" t="e">
        <f>'Transformované matice'!H38*'Metoda váženého součtu'!H$6</f>
        <v>#VALUE!</v>
      </c>
      <c r="I15" s="21" t="e">
        <f>'Transformované matice'!I38*'Metoda váženého součtu'!I$6</f>
        <v>#VALUE!</v>
      </c>
      <c r="J15" s="21" t="e">
        <f>'Transformované matice'!J38*'Metoda váženého součtu'!J$6</f>
        <v>#VALUE!</v>
      </c>
      <c r="K15" s="21" t="e">
        <f>'Transformované matice'!K38*'Metoda váženého součtu'!K$6</f>
        <v>#VALUE!</v>
      </c>
      <c r="L15" s="21" t="e">
        <f>'Transformované matice'!L38*'Metoda váženého součtu'!L$6</f>
        <v>#VALUE!</v>
      </c>
      <c r="M15" s="21" t="e">
        <f>'Transformované matice'!M38*'Metoda váženého součtu'!M$6</f>
        <v>#VALUE!</v>
      </c>
      <c r="N15" s="21" t="e">
        <f>'Transformované matice'!N38*'Metoda váženého součtu'!N$6</f>
        <v>#VALUE!</v>
      </c>
      <c r="O15" s="21" t="e">
        <f>'Transformované matice'!O38*'Metoda váženého součtu'!O$6</f>
        <v>#VALUE!</v>
      </c>
      <c r="P15" s="21" t="e">
        <f>'Transformované matice'!P38*'Metoda váženého součtu'!P$6</f>
        <v>#VALUE!</v>
      </c>
      <c r="Q15" s="21" t="e">
        <f>'Transformované matice'!Q38*'Metoda váženého součtu'!Q$6</f>
        <v>#VALUE!</v>
      </c>
    </row>
    <row r="16" spans="2:17" x14ac:dyDescent="0.25">
      <c r="B16" s="4"/>
      <c r="C16" s="21" t="e">
        <f>'Transformované matice'!C39*'Metoda váženého součtu'!C$6</f>
        <v>#VALUE!</v>
      </c>
      <c r="D16" s="21" t="e">
        <f>'Transformované matice'!D39*'Metoda váženého součtu'!D$6</f>
        <v>#VALUE!</v>
      </c>
      <c r="E16" s="21" t="e">
        <f>'Transformované matice'!E39*'Metoda váženého součtu'!E$6</f>
        <v>#VALUE!</v>
      </c>
      <c r="F16" s="21" t="e">
        <f>'Transformované matice'!F39*'Metoda váženého součtu'!F$6</f>
        <v>#VALUE!</v>
      </c>
      <c r="G16" s="21" t="e">
        <f>'Transformované matice'!G39*'Metoda váženého součtu'!G$6</f>
        <v>#VALUE!</v>
      </c>
      <c r="H16" s="21" t="e">
        <f>'Transformované matice'!H39*'Metoda váženého součtu'!H$6</f>
        <v>#VALUE!</v>
      </c>
      <c r="I16" s="21" t="e">
        <f>'Transformované matice'!I39*'Metoda váženého součtu'!I$6</f>
        <v>#VALUE!</v>
      </c>
      <c r="J16" s="21" t="e">
        <f>'Transformované matice'!J39*'Metoda váženého součtu'!J$6</f>
        <v>#VALUE!</v>
      </c>
      <c r="K16" s="21" t="e">
        <f>'Transformované matice'!K39*'Metoda váženého součtu'!K$6</f>
        <v>#VALUE!</v>
      </c>
      <c r="L16" s="21" t="e">
        <f>'Transformované matice'!L39*'Metoda váženého součtu'!L$6</f>
        <v>#VALUE!</v>
      </c>
      <c r="M16" s="21" t="e">
        <f>'Transformované matice'!M39*'Metoda váženého součtu'!M$6</f>
        <v>#VALUE!</v>
      </c>
      <c r="N16" s="21" t="e">
        <f>'Transformované matice'!N39*'Metoda váženého součtu'!N$6</f>
        <v>#VALUE!</v>
      </c>
      <c r="O16" s="21" t="e">
        <f>'Transformované matice'!O39*'Metoda váženého součtu'!O$6</f>
        <v>#VALUE!</v>
      </c>
      <c r="P16" s="21" t="e">
        <f>'Transformované matice'!P39*'Metoda váženého součtu'!P$6</f>
        <v>#VALUE!</v>
      </c>
      <c r="Q16" s="21" t="e">
        <f>'Transformované matice'!Q39*'Metoda váženého součtu'!Q$6</f>
        <v>#VALUE!</v>
      </c>
    </row>
    <row r="17" spans="2:17" x14ac:dyDescent="0.25">
      <c r="B17" s="4"/>
      <c r="C17" s="21" t="e">
        <f>'Transformované matice'!C40*'Metoda váženého součtu'!C$6</f>
        <v>#VALUE!</v>
      </c>
      <c r="D17" s="21" t="e">
        <f>'Transformované matice'!D40*'Metoda váženého součtu'!D$6</f>
        <v>#VALUE!</v>
      </c>
      <c r="E17" s="21" t="e">
        <f>'Transformované matice'!E40*'Metoda váženého součtu'!E$6</f>
        <v>#VALUE!</v>
      </c>
      <c r="F17" s="21" t="e">
        <f>'Transformované matice'!F40*'Metoda váženého součtu'!F$6</f>
        <v>#VALUE!</v>
      </c>
      <c r="G17" s="21" t="e">
        <f>'Transformované matice'!G40*'Metoda váženého součtu'!G$6</f>
        <v>#VALUE!</v>
      </c>
      <c r="H17" s="21" t="e">
        <f>'Transformované matice'!H40*'Metoda váženého součtu'!H$6</f>
        <v>#VALUE!</v>
      </c>
      <c r="I17" s="21" t="e">
        <f>'Transformované matice'!I40*'Metoda váženého součtu'!I$6</f>
        <v>#VALUE!</v>
      </c>
      <c r="J17" s="21" t="e">
        <f>'Transformované matice'!J40*'Metoda váženého součtu'!J$6</f>
        <v>#VALUE!</v>
      </c>
      <c r="K17" s="21" t="e">
        <f>'Transformované matice'!K40*'Metoda váženého součtu'!K$6</f>
        <v>#VALUE!</v>
      </c>
      <c r="L17" s="21" t="e">
        <f>'Transformované matice'!L40*'Metoda váženého součtu'!L$6</f>
        <v>#VALUE!</v>
      </c>
      <c r="M17" s="21" t="e">
        <f>'Transformované matice'!M40*'Metoda váženého součtu'!M$6</f>
        <v>#VALUE!</v>
      </c>
      <c r="N17" s="21" t="e">
        <f>'Transformované matice'!N40*'Metoda váženého součtu'!N$6</f>
        <v>#VALUE!</v>
      </c>
      <c r="O17" s="21" t="e">
        <f>'Transformované matice'!O40*'Metoda váženého součtu'!O$6</f>
        <v>#VALUE!</v>
      </c>
      <c r="P17" s="21" t="e">
        <f>'Transformované matice'!P40*'Metoda váženého součtu'!P$6</f>
        <v>#VALUE!</v>
      </c>
      <c r="Q17" s="21" t="e">
        <f>'Transformované matice'!Q40*'Metoda váženého součtu'!Q$6</f>
        <v>#VALUE!</v>
      </c>
    </row>
    <row r="18" spans="2:17" x14ac:dyDescent="0.25">
      <c r="B18" s="4"/>
      <c r="C18" s="21" t="e">
        <f>'Transformované matice'!C41*'Metoda váženého součtu'!C$6</f>
        <v>#VALUE!</v>
      </c>
      <c r="D18" s="21" t="e">
        <f>'Transformované matice'!D41*'Metoda váženého součtu'!D$6</f>
        <v>#VALUE!</v>
      </c>
      <c r="E18" s="21" t="e">
        <f>'Transformované matice'!E41*'Metoda váženého součtu'!E$6</f>
        <v>#VALUE!</v>
      </c>
      <c r="F18" s="21" t="e">
        <f>'Transformované matice'!F41*'Metoda váženého součtu'!F$6</f>
        <v>#VALUE!</v>
      </c>
      <c r="G18" s="21" t="e">
        <f>'Transformované matice'!G41*'Metoda váženého součtu'!G$6</f>
        <v>#VALUE!</v>
      </c>
      <c r="H18" s="21" t="e">
        <f>'Transformované matice'!H41*'Metoda váženého součtu'!H$6</f>
        <v>#VALUE!</v>
      </c>
      <c r="I18" s="21" t="e">
        <f>'Transformované matice'!I41*'Metoda váženého součtu'!I$6</f>
        <v>#VALUE!</v>
      </c>
      <c r="J18" s="21" t="e">
        <f>'Transformované matice'!J41*'Metoda váženého součtu'!J$6</f>
        <v>#VALUE!</v>
      </c>
      <c r="K18" s="21" t="e">
        <f>'Transformované matice'!K41*'Metoda váženého součtu'!K$6</f>
        <v>#VALUE!</v>
      </c>
      <c r="L18" s="21" t="e">
        <f>'Transformované matice'!L41*'Metoda váženého součtu'!L$6</f>
        <v>#VALUE!</v>
      </c>
      <c r="M18" s="21" t="e">
        <f>'Transformované matice'!M41*'Metoda váženého součtu'!M$6</f>
        <v>#VALUE!</v>
      </c>
      <c r="N18" s="21" t="e">
        <f>'Transformované matice'!N41*'Metoda váženého součtu'!N$6</f>
        <v>#VALUE!</v>
      </c>
      <c r="O18" s="21" t="e">
        <f>'Transformované matice'!O41*'Metoda váženého součtu'!O$6</f>
        <v>#VALUE!</v>
      </c>
      <c r="P18" s="21" t="e">
        <f>'Transformované matice'!P41*'Metoda váženého součtu'!P$6</f>
        <v>#VALUE!</v>
      </c>
      <c r="Q18" s="21" t="e">
        <f>'Transformované matice'!Q41*'Metoda váženého součtu'!Q$6</f>
        <v>#VALUE!</v>
      </c>
    </row>
    <row r="19" spans="2:17" x14ac:dyDescent="0.25">
      <c r="B19" s="4"/>
      <c r="C19" s="21" t="e">
        <f>'Transformované matice'!C42*'Metoda váženého součtu'!C$6</f>
        <v>#VALUE!</v>
      </c>
      <c r="D19" s="21" t="e">
        <f>'Transformované matice'!D42*'Metoda váženého součtu'!D$6</f>
        <v>#VALUE!</v>
      </c>
      <c r="E19" s="21" t="e">
        <f>'Transformované matice'!E42*'Metoda váženého součtu'!E$6</f>
        <v>#VALUE!</v>
      </c>
      <c r="F19" s="21" t="e">
        <f>'Transformované matice'!F42*'Metoda váženého součtu'!F$6</f>
        <v>#VALUE!</v>
      </c>
      <c r="G19" s="21" t="e">
        <f>'Transformované matice'!G42*'Metoda váženého součtu'!G$6</f>
        <v>#VALUE!</v>
      </c>
      <c r="H19" s="21" t="e">
        <f>'Transformované matice'!H42*'Metoda váženého součtu'!H$6</f>
        <v>#VALUE!</v>
      </c>
      <c r="I19" s="21" t="e">
        <f>'Transformované matice'!I42*'Metoda váženého součtu'!I$6</f>
        <v>#VALUE!</v>
      </c>
      <c r="J19" s="21" t="e">
        <f>'Transformované matice'!J42*'Metoda váženého součtu'!J$6</f>
        <v>#VALUE!</v>
      </c>
      <c r="K19" s="21" t="e">
        <f>'Transformované matice'!K42*'Metoda váženého součtu'!K$6</f>
        <v>#VALUE!</v>
      </c>
      <c r="L19" s="21" t="e">
        <f>'Transformované matice'!L42*'Metoda váženého součtu'!L$6</f>
        <v>#VALUE!</v>
      </c>
      <c r="M19" s="21" t="e">
        <f>'Transformované matice'!M42*'Metoda váženého součtu'!M$6</f>
        <v>#VALUE!</v>
      </c>
      <c r="N19" s="21" t="e">
        <f>'Transformované matice'!N42*'Metoda váženého součtu'!N$6</f>
        <v>#VALUE!</v>
      </c>
      <c r="O19" s="21" t="e">
        <f>'Transformované matice'!O42*'Metoda váženého součtu'!O$6</f>
        <v>#VALUE!</v>
      </c>
      <c r="P19" s="21" t="e">
        <f>'Transformované matice'!P42*'Metoda váženého součtu'!P$6</f>
        <v>#VALUE!</v>
      </c>
      <c r="Q19" s="21" t="e">
        <f>'Transformované matice'!Q42*'Metoda váženého součtu'!Q$6</f>
        <v>#VALUE!</v>
      </c>
    </row>
    <row r="20" spans="2:17" x14ac:dyDescent="0.25">
      <c r="B20" s="4"/>
      <c r="C20" s="21" t="e">
        <f>'Transformované matice'!C43*'Metoda váženého součtu'!C$6</f>
        <v>#VALUE!</v>
      </c>
      <c r="D20" s="21" t="e">
        <f>'Transformované matice'!D43*'Metoda váženého součtu'!D$6</f>
        <v>#VALUE!</v>
      </c>
      <c r="E20" s="21" t="e">
        <f>'Transformované matice'!E43*'Metoda váženého součtu'!E$6</f>
        <v>#VALUE!</v>
      </c>
      <c r="F20" s="21" t="e">
        <f>'Transformované matice'!F43*'Metoda váženého součtu'!F$6</f>
        <v>#VALUE!</v>
      </c>
      <c r="G20" s="21" t="e">
        <f>'Transformované matice'!G43*'Metoda váženého součtu'!G$6</f>
        <v>#VALUE!</v>
      </c>
      <c r="H20" s="21" t="e">
        <f>'Transformované matice'!H43*'Metoda váženého součtu'!H$6</f>
        <v>#VALUE!</v>
      </c>
      <c r="I20" s="21" t="e">
        <f>'Transformované matice'!I43*'Metoda váženého součtu'!I$6</f>
        <v>#VALUE!</v>
      </c>
      <c r="J20" s="21" t="e">
        <f>'Transformované matice'!J43*'Metoda váženého součtu'!J$6</f>
        <v>#VALUE!</v>
      </c>
      <c r="K20" s="21" t="e">
        <f>'Transformované matice'!K43*'Metoda váženého součtu'!K$6</f>
        <v>#VALUE!</v>
      </c>
      <c r="L20" s="21" t="e">
        <f>'Transformované matice'!L43*'Metoda váženého součtu'!L$6</f>
        <v>#VALUE!</v>
      </c>
      <c r="M20" s="21" t="e">
        <f>'Transformované matice'!M43*'Metoda váženého součtu'!M$6</f>
        <v>#VALUE!</v>
      </c>
      <c r="N20" s="21" t="e">
        <f>'Transformované matice'!N43*'Metoda váženého součtu'!N$6</f>
        <v>#VALUE!</v>
      </c>
      <c r="O20" s="21" t="e">
        <f>'Transformované matice'!O43*'Metoda váženého součtu'!O$6</f>
        <v>#VALUE!</v>
      </c>
      <c r="P20" s="21" t="e">
        <f>'Transformované matice'!P43*'Metoda váženého součtu'!P$6</f>
        <v>#VALUE!</v>
      </c>
      <c r="Q20" s="21" t="e">
        <f>'Transformované matice'!Q43*'Metoda váženého součtu'!Q$6</f>
        <v>#VALUE!</v>
      </c>
    </row>
    <row r="21" spans="2:17" x14ac:dyDescent="0.25">
      <c r="B21" s="4"/>
      <c r="C21" s="21" t="e">
        <f>'Transformované matice'!C44*'Metoda váženého součtu'!C$6</f>
        <v>#VALUE!</v>
      </c>
      <c r="D21" s="21" t="e">
        <f>'Transformované matice'!D44*'Metoda váženého součtu'!D$6</f>
        <v>#VALUE!</v>
      </c>
      <c r="E21" s="21" t="e">
        <f>'Transformované matice'!E44*'Metoda váženého součtu'!E$6</f>
        <v>#VALUE!</v>
      </c>
      <c r="F21" s="21" t="e">
        <f>'Transformované matice'!F44*'Metoda váženého součtu'!F$6</f>
        <v>#VALUE!</v>
      </c>
      <c r="G21" s="21" t="e">
        <f>'Transformované matice'!G44*'Metoda váženého součtu'!G$6</f>
        <v>#VALUE!</v>
      </c>
      <c r="H21" s="21" t="e">
        <f>'Transformované matice'!H44*'Metoda váženého součtu'!H$6</f>
        <v>#VALUE!</v>
      </c>
      <c r="I21" s="21" t="e">
        <f>'Transformované matice'!I44*'Metoda váženého součtu'!I$6</f>
        <v>#VALUE!</v>
      </c>
      <c r="J21" s="21" t="e">
        <f>'Transformované matice'!J44*'Metoda váženého součtu'!J$6</f>
        <v>#VALUE!</v>
      </c>
      <c r="K21" s="21" t="e">
        <f>'Transformované matice'!K44*'Metoda váženého součtu'!K$6</f>
        <v>#VALUE!</v>
      </c>
      <c r="L21" s="21" t="e">
        <f>'Transformované matice'!L44*'Metoda váženého součtu'!L$6</f>
        <v>#VALUE!</v>
      </c>
      <c r="M21" s="21" t="e">
        <f>'Transformované matice'!M44*'Metoda váženého součtu'!M$6</f>
        <v>#VALUE!</v>
      </c>
      <c r="N21" s="21" t="e">
        <f>'Transformované matice'!N44*'Metoda váženého součtu'!N$6</f>
        <v>#VALUE!</v>
      </c>
      <c r="O21" s="21" t="e">
        <f>'Transformované matice'!O44*'Metoda váženého součtu'!O$6</f>
        <v>#VALUE!</v>
      </c>
      <c r="P21" s="21" t="e">
        <f>'Transformované matice'!P44*'Metoda váženého součtu'!P$6</f>
        <v>#VALUE!</v>
      </c>
      <c r="Q21" s="21" t="e">
        <f>'Transformované matice'!Q44*'Metoda váženého součtu'!Q$6</f>
        <v>#VALUE!</v>
      </c>
    </row>
    <row r="22" spans="2:17" x14ac:dyDescent="0.25">
      <c r="B22" s="4"/>
      <c r="C22" s="21" t="e">
        <f>'Transformované matice'!C45*'Metoda váženého součtu'!C$6</f>
        <v>#VALUE!</v>
      </c>
      <c r="D22" s="21" t="e">
        <f>'Transformované matice'!D45*'Metoda váženého součtu'!D$6</f>
        <v>#VALUE!</v>
      </c>
      <c r="E22" s="21" t="e">
        <f>'Transformované matice'!E45*'Metoda váženého součtu'!E$6</f>
        <v>#VALUE!</v>
      </c>
      <c r="F22" s="21" t="e">
        <f>'Transformované matice'!F45*'Metoda váženého součtu'!F$6</f>
        <v>#VALUE!</v>
      </c>
      <c r="G22" s="21" t="e">
        <f>'Transformované matice'!G45*'Metoda váženého součtu'!G$6</f>
        <v>#VALUE!</v>
      </c>
      <c r="H22" s="21" t="e">
        <f>'Transformované matice'!H45*'Metoda váženého součtu'!H$6</f>
        <v>#VALUE!</v>
      </c>
      <c r="I22" s="21" t="e">
        <f>'Transformované matice'!I45*'Metoda váženého součtu'!I$6</f>
        <v>#VALUE!</v>
      </c>
      <c r="J22" s="21" t="e">
        <f>'Transformované matice'!J45*'Metoda váženého součtu'!J$6</f>
        <v>#VALUE!</v>
      </c>
      <c r="K22" s="21" t="e">
        <f>'Transformované matice'!K45*'Metoda váženého součtu'!K$6</f>
        <v>#VALUE!</v>
      </c>
      <c r="L22" s="21" t="e">
        <f>'Transformované matice'!L45*'Metoda váženého součtu'!L$6</f>
        <v>#VALUE!</v>
      </c>
      <c r="M22" s="21" t="e">
        <f>'Transformované matice'!M45*'Metoda váženého součtu'!M$6</f>
        <v>#VALUE!</v>
      </c>
      <c r="N22" s="21" t="e">
        <f>'Transformované matice'!N45*'Metoda váženého součtu'!N$6</f>
        <v>#VALUE!</v>
      </c>
      <c r="O22" s="21" t="e">
        <f>'Transformované matice'!O45*'Metoda váženého součtu'!O$6</f>
        <v>#VALUE!</v>
      </c>
      <c r="P22" s="21" t="e">
        <f>'Transformované matice'!P45*'Metoda váženého součtu'!P$6</f>
        <v>#VALUE!</v>
      </c>
      <c r="Q22" s="21" t="e">
        <f>'Transformované matice'!Q45*'Metoda váženého součtu'!Q$6</f>
        <v>#VALUE!</v>
      </c>
    </row>
    <row r="24" spans="2:17" x14ac:dyDescent="0.25">
      <c r="B24" s="59" t="s">
        <v>55</v>
      </c>
      <c r="C24" s="59"/>
      <c r="D24" s="59"/>
    </row>
    <row r="25" spans="2:17" x14ac:dyDescent="0.25">
      <c r="B25" s="7" t="s">
        <v>52</v>
      </c>
      <c r="C25" s="1" t="s">
        <v>56</v>
      </c>
    </row>
    <row r="26" spans="2:17" x14ac:dyDescent="0.25">
      <c r="B26" s="14" t="s">
        <v>4</v>
      </c>
      <c r="C26" s="23">
        <f>SUM(C8:H8)</f>
        <v>0.52174642488574374</v>
      </c>
    </row>
    <row r="27" spans="2:17" x14ac:dyDescent="0.25">
      <c r="B27" s="14" t="s">
        <v>5</v>
      </c>
      <c r="C27" s="23">
        <f t="shared" ref="C27:C40" si="0">SUM(C9:H9)</f>
        <v>0.57931578947368423</v>
      </c>
    </row>
    <row r="28" spans="2:17" x14ac:dyDescent="0.25">
      <c r="B28" s="14" t="s">
        <v>6</v>
      </c>
      <c r="C28" s="23">
        <f t="shared" si="0"/>
        <v>0.4770823013415893</v>
      </c>
    </row>
    <row r="29" spans="2:17" x14ac:dyDescent="0.25">
      <c r="B29" s="14" t="s">
        <v>7</v>
      </c>
      <c r="C29" s="23">
        <f t="shared" si="0"/>
        <v>7.0000000000000007E-2</v>
      </c>
    </row>
    <row r="30" spans="2:17" x14ac:dyDescent="0.25">
      <c r="B30" s="14" t="s">
        <v>8</v>
      </c>
      <c r="C30" s="23">
        <f t="shared" si="0"/>
        <v>0.74199999999999999</v>
      </c>
    </row>
    <row r="31" spans="2:17" x14ac:dyDescent="0.25">
      <c r="B31" s="14" t="s">
        <v>9</v>
      </c>
      <c r="C31" s="23">
        <f t="shared" si="0"/>
        <v>0.45457894736842108</v>
      </c>
    </row>
    <row r="32" spans="2:17" x14ac:dyDescent="0.25">
      <c r="B32" s="9"/>
      <c r="C32" s="22" t="e">
        <f t="shared" si="0"/>
        <v>#VALUE!</v>
      </c>
    </row>
    <row r="33" spans="2:3" x14ac:dyDescent="0.25">
      <c r="B33" s="9"/>
      <c r="C33" s="22" t="e">
        <f t="shared" si="0"/>
        <v>#VALUE!</v>
      </c>
    </row>
    <row r="34" spans="2:3" x14ac:dyDescent="0.25">
      <c r="B34" s="9"/>
      <c r="C34" s="22" t="e">
        <f t="shared" si="0"/>
        <v>#VALUE!</v>
      </c>
    </row>
    <row r="35" spans="2:3" x14ac:dyDescent="0.25">
      <c r="B35" s="9"/>
      <c r="C35" s="22" t="e">
        <f t="shared" si="0"/>
        <v>#VALUE!</v>
      </c>
    </row>
    <row r="36" spans="2:3" x14ac:dyDescent="0.25">
      <c r="B36" s="9"/>
      <c r="C36" s="22" t="e">
        <f t="shared" si="0"/>
        <v>#VALUE!</v>
      </c>
    </row>
    <row r="37" spans="2:3" x14ac:dyDescent="0.25">
      <c r="B37" s="9"/>
      <c r="C37" s="22" t="e">
        <f t="shared" si="0"/>
        <v>#VALUE!</v>
      </c>
    </row>
    <row r="38" spans="2:3" x14ac:dyDescent="0.25">
      <c r="B38" s="9"/>
      <c r="C38" s="22" t="e">
        <f t="shared" si="0"/>
        <v>#VALUE!</v>
      </c>
    </row>
    <row r="39" spans="2:3" x14ac:dyDescent="0.25">
      <c r="B39" s="9"/>
      <c r="C39" s="22" t="e">
        <f t="shared" si="0"/>
        <v>#VALUE!</v>
      </c>
    </row>
    <row r="40" spans="2:3" x14ac:dyDescent="0.25">
      <c r="B40" s="9"/>
      <c r="C40" s="22" t="e">
        <f t="shared" si="0"/>
        <v>#VALUE!</v>
      </c>
    </row>
  </sheetData>
  <mergeCells count="4">
    <mergeCell ref="B2:G3"/>
    <mergeCell ref="I2:K2"/>
    <mergeCell ref="B5:D5"/>
    <mergeCell ref="B24:D24"/>
  </mergeCells>
  <conditionalFormatting sqref="B26:C31">
    <cfRule type="top10" dxfId="4" priority="1" rank="1"/>
  </conditionalFormatting>
  <hyperlinks>
    <hyperlink ref="I2:K2" location="'Úvodní list'!A1" display="&lt;- zpět na úvodní list" xr:uid="{65989085-E772-4D96-9E14-5A71A7152AC8}"/>
  </hyperlinks>
  <pageMargins left="0.7" right="0.7" top="0.78740157499999996" bottom="0.78740157499999996"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36629-E07D-4F46-B813-EFEBE602FC1B}">
  <sheetPr codeName="List5"/>
  <dimension ref="B2:Q81"/>
  <sheetViews>
    <sheetView workbookViewId="0">
      <selection activeCell="G85" sqref="G85"/>
    </sheetView>
  </sheetViews>
  <sheetFormatPr defaultRowHeight="15" x14ac:dyDescent="0.25"/>
  <cols>
    <col min="2" max="2" width="15.7109375" customWidth="1"/>
    <col min="3" max="3" width="9.140625" customWidth="1"/>
  </cols>
  <sheetData>
    <row r="2" spans="2:17" x14ac:dyDescent="0.25">
      <c r="B2" s="54" t="s">
        <v>60</v>
      </c>
      <c r="C2" s="54"/>
      <c r="D2" s="54"/>
      <c r="E2" s="54"/>
      <c r="F2" s="54"/>
      <c r="G2" s="54"/>
      <c r="I2" s="55" t="s">
        <v>17</v>
      </c>
      <c r="J2" s="55"/>
      <c r="K2" s="55"/>
    </row>
    <row r="3" spans="2:17" x14ac:dyDescent="0.25">
      <c r="B3" s="54"/>
      <c r="C3" s="54"/>
      <c r="D3" s="54"/>
      <c r="E3" s="54"/>
      <c r="F3" s="54"/>
      <c r="G3" s="54"/>
    </row>
    <row r="5" spans="2:17" x14ac:dyDescent="0.25">
      <c r="B5" s="59" t="s">
        <v>61</v>
      </c>
      <c r="C5" s="59"/>
      <c r="D5" s="59"/>
    </row>
    <row r="6" spans="2:17" x14ac:dyDescent="0.25">
      <c r="B6" s="17" t="s">
        <v>54</v>
      </c>
      <c r="C6" s="18">
        <v>0.16</v>
      </c>
      <c r="D6" s="18">
        <v>0.06</v>
      </c>
      <c r="E6" s="18">
        <v>0.28999999999999998</v>
      </c>
      <c r="F6" s="18">
        <v>0.03</v>
      </c>
      <c r="G6" s="18">
        <v>7.0000000000000007E-2</v>
      </c>
      <c r="H6" s="18">
        <v>0.4</v>
      </c>
      <c r="I6" s="18"/>
      <c r="J6" s="18"/>
      <c r="K6" s="18"/>
      <c r="L6" s="18"/>
      <c r="M6" s="18"/>
      <c r="N6" s="18"/>
      <c r="O6" s="18"/>
      <c r="P6" s="18"/>
      <c r="Q6" s="18"/>
    </row>
    <row r="7" spans="2:17" x14ac:dyDescent="0.25">
      <c r="B7" s="6" t="s">
        <v>16</v>
      </c>
      <c r="C7" s="4" t="s">
        <v>10</v>
      </c>
      <c r="D7" s="4" t="s">
        <v>11</v>
      </c>
      <c r="E7" s="4" t="s">
        <v>12</v>
      </c>
      <c r="F7" s="4" t="s">
        <v>13</v>
      </c>
      <c r="G7" s="4" t="s">
        <v>14</v>
      </c>
      <c r="H7" s="4" t="s">
        <v>15</v>
      </c>
      <c r="I7" s="4"/>
      <c r="J7" s="4"/>
      <c r="K7" s="4"/>
      <c r="L7" s="4"/>
      <c r="M7" s="4"/>
      <c r="N7" s="4"/>
      <c r="O7" s="4"/>
      <c r="P7" s="4"/>
      <c r="Q7" s="4"/>
    </row>
    <row r="8" spans="2:17" x14ac:dyDescent="0.25">
      <c r="B8" s="4" t="s">
        <v>4</v>
      </c>
      <c r="C8" s="20">
        <f>'Transformované matice'!C51*'Metoda váženého součtu'!C$6</f>
        <v>2.6947368421052633E-2</v>
      </c>
      <c r="D8" s="20">
        <f>'Transformované matice'!D51*'Metoda váženého součtu'!D$6</f>
        <v>3.7499999999999999E-2</v>
      </c>
      <c r="E8" s="20">
        <f>'Transformované matice'!E51*'Metoda váženého součtu'!E$6</f>
        <v>4.0098765432098761E-2</v>
      </c>
      <c r="F8" s="20">
        <f>'Transformované matice'!F51*'Metoda váženého součtu'!F$6</f>
        <v>5.7692307692307696E-3</v>
      </c>
      <c r="G8" s="20">
        <f>'Transformované matice'!G51*'Metoda váženého součtu'!G$6</f>
        <v>9.3333333333333341E-3</v>
      </c>
      <c r="H8" s="20">
        <f>'Transformované matice'!H51*'Metoda váženého součtu'!H$6</f>
        <v>7.5000000000000011E-2</v>
      </c>
      <c r="I8" s="21" t="e">
        <f>'Transformované matice'!I51*'Metoda váženého součtu'!I$6</f>
        <v>#VALUE!</v>
      </c>
      <c r="J8" s="21" t="e">
        <f>'Transformované matice'!J51*'Metoda váženého součtu'!J$6</f>
        <v>#VALUE!</v>
      </c>
      <c r="K8" s="21" t="e">
        <f>'Transformované matice'!K51*'Metoda váženého součtu'!K$6</f>
        <v>#VALUE!</v>
      </c>
      <c r="L8" s="21" t="e">
        <f>'Transformované matice'!L51*'Metoda váženého součtu'!L$6</f>
        <v>#VALUE!</v>
      </c>
      <c r="M8" s="21" t="e">
        <f>'Transformované matice'!M51*'Metoda váženého součtu'!M$6</f>
        <v>#VALUE!</v>
      </c>
      <c r="N8" s="21" t="e">
        <f>'Transformované matice'!N51*'Metoda váženého součtu'!N$6</f>
        <v>#VALUE!</v>
      </c>
      <c r="O8" s="21" t="e">
        <f>'Transformované matice'!O51*'Metoda váženého součtu'!O$6</f>
        <v>#VALUE!</v>
      </c>
      <c r="P8" s="21" t="e">
        <f>'Transformované matice'!P51*'Metoda váženého součtu'!P$6</f>
        <v>#VALUE!</v>
      </c>
      <c r="Q8" s="21" t="e">
        <f>'Transformované matice'!Q51*'Metoda váženého součtu'!Q$6</f>
        <v>#VALUE!</v>
      </c>
    </row>
    <row r="9" spans="2:17" x14ac:dyDescent="0.25">
      <c r="B9" s="4" t="s">
        <v>5</v>
      </c>
      <c r="C9" s="20">
        <f>'Transformované matice'!C52*'Metoda váženého součtu'!C$6</f>
        <v>3.3684210526315789E-2</v>
      </c>
      <c r="D9" s="20">
        <f>'Transformované matice'!D52*'Metoda váženého součtu'!D$6</f>
        <v>7.4999999999999997E-3</v>
      </c>
      <c r="E9" s="20">
        <f>'Transformované matice'!E52*'Metoda váženého součtu'!E$6</f>
        <v>7.7333333333333323E-2</v>
      </c>
      <c r="F9" s="20">
        <f>'Transformované matice'!F52*'Metoda váženého součtu'!F$6</f>
        <v>8.076923076923077E-3</v>
      </c>
      <c r="G9" s="20">
        <f>'Transformované matice'!G52*'Metoda váženého součtu'!G$6</f>
        <v>4.6666666666666671E-3</v>
      </c>
      <c r="H9" s="20">
        <f>'Transformované matice'!H52*'Metoda váženého součtu'!H$6</f>
        <v>6.25E-2</v>
      </c>
      <c r="I9" s="21" t="e">
        <f>'Transformované matice'!I52*'Metoda váženého součtu'!I$6</f>
        <v>#VALUE!</v>
      </c>
      <c r="J9" s="21" t="e">
        <f>'Transformované matice'!J52*'Metoda váženého součtu'!J$6</f>
        <v>#VALUE!</v>
      </c>
      <c r="K9" s="21" t="e">
        <f>'Transformované matice'!K52*'Metoda váženého součtu'!K$6</f>
        <v>#VALUE!</v>
      </c>
      <c r="L9" s="21" t="e">
        <f>'Transformované matice'!L52*'Metoda váženého součtu'!L$6</f>
        <v>#VALUE!</v>
      </c>
      <c r="M9" s="21" t="e">
        <f>'Transformované matice'!M52*'Metoda váženého součtu'!M$6</f>
        <v>#VALUE!</v>
      </c>
      <c r="N9" s="21" t="e">
        <f>'Transformované matice'!N52*'Metoda váženého součtu'!N$6</f>
        <v>#VALUE!</v>
      </c>
      <c r="O9" s="21" t="e">
        <f>'Transformované matice'!O52*'Metoda váženého součtu'!O$6</f>
        <v>#VALUE!</v>
      </c>
      <c r="P9" s="21" t="e">
        <f>'Transformované matice'!P52*'Metoda váženého součtu'!P$6</f>
        <v>#VALUE!</v>
      </c>
      <c r="Q9" s="21" t="e">
        <f>'Transformované matice'!Q52*'Metoda váženého součtu'!Q$6</f>
        <v>#VALUE!</v>
      </c>
    </row>
    <row r="10" spans="2:17" x14ac:dyDescent="0.25">
      <c r="B10" s="4" t="s">
        <v>6</v>
      </c>
      <c r="C10" s="20">
        <f>'Transformované matice'!C53*'Metoda váženého součtu'!C$6</f>
        <v>1.1789473684210525E-2</v>
      </c>
      <c r="D10" s="20">
        <f>'Transformované matice'!D53*'Metoda váženého součtu'!D$6</f>
        <v>0</v>
      </c>
      <c r="E10" s="20">
        <f>'Transformované matice'!E53*'Metoda váženého součtu'!E$6</f>
        <v>9.3086419753086423E-3</v>
      </c>
      <c r="F10" s="20">
        <f>'Transformované matice'!F53*'Metoda váženého součtu'!F$6</f>
        <v>0</v>
      </c>
      <c r="G10" s="20">
        <f>'Transformované matice'!G53*'Metoda váženého součtu'!G$6</f>
        <v>1.5555555555555557E-2</v>
      </c>
      <c r="H10" s="20">
        <f>'Transformované matice'!H53*'Metoda váženého součtu'!H$6</f>
        <v>0.125</v>
      </c>
      <c r="I10" s="21" t="e">
        <f>'Transformované matice'!I53*'Metoda váženého součtu'!I$6</f>
        <v>#VALUE!</v>
      </c>
      <c r="J10" s="21" t="e">
        <f>'Transformované matice'!J53*'Metoda váženého součtu'!J$6</f>
        <v>#VALUE!</v>
      </c>
      <c r="K10" s="21" t="e">
        <f>'Transformované matice'!K53*'Metoda váženého součtu'!K$6</f>
        <v>#VALUE!</v>
      </c>
      <c r="L10" s="21" t="e">
        <f>'Transformované matice'!L53*'Metoda váženého součtu'!L$6</f>
        <v>#VALUE!</v>
      </c>
      <c r="M10" s="21" t="e">
        <f>'Transformované matice'!M53*'Metoda váženého součtu'!M$6</f>
        <v>#VALUE!</v>
      </c>
      <c r="N10" s="21" t="e">
        <f>'Transformované matice'!N53*'Metoda váženého součtu'!N$6</f>
        <v>#VALUE!</v>
      </c>
      <c r="O10" s="21" t="e">
        <f>'Transformované matice'!O53*'Metoda váženého součtu'!O$6</f>
        <v>#VALUE!</v>
      </c>
      <c r="P10" s="21" t="e">
        <f>'Transformované matice'!P53*'Metoda váženého součtu'!P$6</f>
        <v>#VALUE!</v>
      </c>
      <c r="Q10" s="21" t="e">
        <f>'Transformované matice'!Q53*'Metoda váženého součtu'!Q$6</f>
        <v>#VALUE!</v>
      </c>
    </row>
    <row r="11" spans="2:17" x14ac:dyDescent="0.25">
      <c r="B11" s="4" t="s">
        <v>7</v>
      </c>
      <c r="C11" s="20">
        <f>'Transformované matice'!C54*'Metoda váženého součtu'!C$6</f>
        <v>8.4210526315789472E-3</v>
      </c>
      <c r="D11" s="20">
        <f>'Transformované matice'!D54*'Metoda váženého součtu'!D$6</f>
        <v>0</v>
      </c>
      <c r="E11" s="20">
        <f>'Transformované matice'!E54*'Metoda váženého součtu'!E$6</f>
        <v>0</v>
      </c>
      <c r="F11" s="20">
        <f>'Transformované matice'!F54*'Metoda váženého součtu'!F$6</f>
        <v>0</v>
      </c>
      <c r="G11" s="20">
        <f>'Transformované matice'!G54*'Metoda váženého součtu'!G$6</f>
        <v>3.1111111111111114E-2</v>
      </c>
      <c r="H11" s="20">
        <f>'Transformované matice'!H54*'Metoda váženého součtu'!H$6</f>
        <v>2.5000000000000001E-2</v>
      </c>
      <c r="I11" s="21" t="e">
        <f>'Transformované matice'!I54*'Metoda váženého součtu'!I$6</f>
        <v>#VALUE!</v>
      </c>
      <c r="J11" s="21" t="e">
        <f>'Transformované matice'!J54*'Metoda váženého součtu'!J$6</f>
        <v>#VALUE!</v>
      </c>
      <c r="K11" s="21" t="e">
        <f>'Transformované matice'!K54*'Metoda váženého součtu'!K$6</f>
        <v>#VALUE!</v>
      </c>
      <c r="L11" s="21" t="e">
        <f>'Transformované matice'!L54*'Metoda váženého součtu'!L$6</f>
        <v>#VALUE!</v>
      </c>
      <c r="M11" s="21" t="e">
        <f>'Transformované matice'!M54*'Metoda váženého součtu'!M$6</f>
        <v>#VALUE!</v>
      </c>
      <c r="N11" s="21" t="e">
        <f>'Transformované matice'!N54*'Metoda váženého součtu'!N$6</f>
        <v>#VALUE!</v>
      </c>
      <c r="O11" s="21" t="e">
        <f>'Transformované matice'!O54*'Metoda váženého součtu'!O$6</f>
        <v>#VALUE!</v>
      </c>
      <c r="P11" s="21" t="e">
        <f>'Transformované matice'!P54*'Metoda váženého součtu'!P$6</f>
        <v>#VALUE!</v>
      </c>
      <c r="Q11" s="21" t="e">
        <f>'Transformované matice'!Q54*'Metoda váženého součtu'!Q$6</f>
        <v>#VALUE!</v>
      </c>
    </row>
    <row r="12" spans="2:17" x14ac:dyDescent="0.25">
      <c r="B12" s="4" t="s">
        <v>8</v>
      </c>
      <c r="C12" s="20">
        <f>'Transformované matice'!C55*'Metoda váženého součtu'!C$6</f>
        <v>4.0421052631578948E-2</v>
      </c>
      <c r="D12" s="20">
        <f>'Transformované matice'!D55*'Metoda váženého součtu'!D$6</f>
        <v>7.4999999999999997E-3</v>
      </c>
      <c r="E12" s="20">
        <f>'Transformované matice'!E55*'Metoda váženého součtu'!E$6</f>
        <v>8.5925925925925919E-2</v>
      </c>
      <c r="F12" s="20">
        <f>'Transformované matice'!F55*'Metoda váženého součtu'!F$6</f>
        <v>8.076923076923077E-3</v>
      </c>
      <c r="G12" s="20">
        <f>'Transformované matice'!G55*'Metoda váženého součtu'!G$6</f>
        <v>4.6666666666666671E-3</v>
      </c>
      <c r="H12" s="20">
        <f>'Transformované matice'!H55*'Metoda váženého součtu'!H$6</f>
        <v>8.7500000000000008E-2</v>
      </c>
      <c r="I12" s="21" t="e">
        <f>'Transformované matice'!I55*'Metoda váženého součtu'!I$6</f>
        <v>#VALUE!</v>
      </c>
      <c r="J12" s="21" t="e">
        <f>'Transformované matice'!J55*'Metoda váženého součtu'!J$6</f>
        <v>#VALUE!</v>
      </c>
      <c r="K12" s="21" t="e">
        <f>'Transformované matice'!K55*'Metoda váženého součtu'!K$6</f>
        <v>#VALUE!</v>
      </c>
      <c r="L12" s="21" t="e">
        <f>'Transformované matice'!L55*'Metoda váženého součtu'!L$6</f>
        <v>#VALUE!</v>
      </c>
      <c r="M12" s="21" t="e">
        <f>'Transformované matice'!M55*'Metoda váženého součtu'!M$6</f>
        <v>#VALUE!</v>
      </c>
      <c r="N12" s="21" t="e">
        <f>'Transformované matice'!N55*'Metoda váženého součtu'!N$6</f>
        <v>#VALUE!</v>
      </c>
      <c r="O12" s="21" t="e">
        <f>'Transformované matice'!O55*'Metoda váženého součtu'!O$6</f>
        <v>#VALUE!</v>
      </c>
      <c r="P12" s="21" t="e">
        <f>'Transformované matice'!P55*'Metoda váženého součtu'!P$6</f>
        <v>#VALUE!</v>
      </c>
      <c r="Q12" s="21" t="e">
        <f>'Transformované matice'!Q55*'Metoda váženého součtu'!Q$6</f>
        <v>#VALUE!</v>
      </c>
    </row>
    <row r="13" spans="2:17" x14ac:dyDescent="0.25">
      <c r="B13" s="4" t="s">
        <v>9</v>
      </c>
      <c r="C13" s="20">
        <f>'Transformované matice'!C56*'Metoda váženého součtu'!C$6</f>
        <v>3.873684210526316E-2</v>
      </c>
      <c r="D13" s="20">
        <f>'Transformované matice'!D56*'Metoda váženého součtu'!D$6</f>
        <v>7.4999999999999997E-3</v>
      </c>
      <c r="E13" s="20">
        <f>'Transformované matice'!E56*'Metoda váženého součtu'!E$6</f>
        <v>7.7333333333333323E-2</v>
      </c>
      <c r="F13" s="20">
        <f>'Transformované matice'!F56*'Metoda váženého součtu'!F$6</f>
        <v>8.076923076923077E-3</v>
      </c>
      <c r="G13" s="20">
        <f>'Transformované matice'!G56*'Metoda váženého součtu'!G$6</f>
        <v>4.6666666666666671E-3</v>
      </c>
      <c r="H13" s="20">
        <f>'Transformované matice'!H56*'Metoda váženého součtu'!H$6</f>
        <v>2.5000000000000001E-2</v>
      </c>
      <c r="I13" s="21" t="e">
        <f>'Transformované matice'!I56*'Metoda váženého součtu'!I$6</f>
        <v>#VALUE!</v>
      </c>
      <c r="J13" s="21" t="e">
        <f>'Transformované matice'!J56*'Metoda váženého součtu'!J$6</f>
        <v>#VALUE!</v>
      </c>
      <c r="K13" s="21" t="e">
        <f>'Transformované matice'!K56*'Metoda váženého součtu'!K$6</f>
        <v>#VALUE!</v>
      </c>
      <c r="L13" s="21" t="e">
        <f>'Transformované matice'!L56*'Metoda váženého součtu'!L$6</f>
        <v>#VALUE!</v>
      </c>
      <c r="M13" s="21" t="e">
        <f>'Transformované matice'!M56*'Metoda váženého součtu'!M$6</f>
        <v>#VALUE!</v>
      </c>
      <c r="N13" s="21" t="e">
        <f>'Transformované matice'!N56*'Metoda váženého součtu'!N$6</f>
        <v>#VALUE!</v>
      </c>
      <c r="O13" s="21" t="e">
        <f>'Transformované matice'!O56*'Metoda váženého součtu'!O$6</f>
        <v>#VALUE!</v>
      </c>
      <c r="P13" s="21" t="e">
        <f>'Transformované matice'!P56*'Metoda váženého součtu'!P$6</f>
        <v>#VALUE!</v>
      </c>
      <c r="Q13" s="21" t="e">
        <f>'Transformované matice'!Q56*'Metoda váženého součtu'!Q$6</f>
        <v>#VALUE!</v>
      </c>
    </row>
    <row r="14" spans="2:17" x14ac:dyDescent="0.25">
      <c r="B14" s="4"/>
      <c r="C14" s="21" t="s">
        <v>50</v>
      </c>
      <c r="D14" s="21" t="s">
        <v>50</v>
      </c>
      <c r="E14" s="21" t="s">
        <v>50</v>
      </c>
      <c r="F14" s="21" t="s">
        <v>50</v>
      </c>
      <c r="G14" s="21" t="s">
        <v>50</v>
      </c>
      <c r="H14" s="21" t="s">
        <v>50</v>
      </c>
      <c r="I14" s="21" t="e">
        <f>'Transformované matice'!I57*'Metoda váženého součtu'!I$6</f>
        <v>#VALUE!</v>
      </c>
      <c r="J14" s="21" t="e">
        <f>'Transformované matice'!J57*'Metoda váženého součtu'!J$6</f>
        <v>#VALUE!</v>
      </c>
      <c r="K14" s="21" t="e">
        <f>'Transformované matice'!K57*'Metoda váženého součtu'!K$6</f>
        <v>#VALUE!</v>
      </c>
      <c r="L14" s="21" t="e">
        <f>'Transformované matice'!L57*'Metoda váženého součtu'!L$6</f>
        <v>#VALUE!</v>
      </c>
      <c r="M14" s="21" t="e">
        <f>'Transformované matice'!M57*'Metoda váženého součtu'!M$6</f>
        <v>#VALUE!</v>
      </c>
      <c r="N14" s="21" t="e">
        <f>'Transformované matice'!N57*'Metoda váženého součtu'!N$6</f>
        <v>#VALUE!</v>
      </c>
      <c r="O14" s="21" t="e">
        <f>'Transformované matice'!O57*'Metoda váženého součtu'!O$6</f>
        <v>#VALUE!</v>
      </c>
      <c r="P14" s="21" t="e">
        <f>'Transformované matice'!P57*'Metoda váženého součtu'!P$6</f>
        <v>#VALUE!</v>
      </c>
      <c r="Q14" s="21" t="e">
        <f>'Transformované matice'!Q57*'Metoda váženého součtu'!Q$6</f>
        <v>#VALUE!</v>
      </c>
    </row>
    <row r="15" spans="2:17" x14ac:dyDescent="0.25">
      <c r="B15" s="4"/>
      <c r="C15" s="21" t="s">
        <v>50</v>
      </c>
      <c r="D15" s="21" t="s">
        <v>50</v>
      </c>
      <c r="E15" s="21" t="s">
        <v>50</v>
      </c>
      <c r="F15" s="21" t="s">
        <v>50</v>
      </c>
      <c r="G15" s="21" t="s">
        <v>50</v>
      </c>
      <c r="H15" s="21" t="s">
        <v>50</v>
      </c>
      <c r="I15" s="21" t="e">
        <f>'Transformované matice'!I58*'Metoda váženého součtu'!I$6</f>
        <v>#VALUE!</v>
      </c>
      <c r="J15" s="21" t="e">
        <f>'Transformované matice'!J58*'Metoda váženého součtu'!J$6</f>
        <v>#VALUE!</v>
      </c>
      <c r="K15" s="21" t="e">
        <f>'Transformované matice'!K58*'Metoda váženého součtu'!K$6</f>
        <v>#VALUE!</v>
      </c>
      <c r="L15" s="21" t="e">
        <f>'Transformované matice'!L58*'Metoda váženého součtu'!L$6</f>
        <v>#VALUE!</v>
      </c>
      <c r="M15" s="21" t="e">
        <f>'Transformované matice'!M58*'Metoda váženého součtu'!M$6</f>
        <v>#VALUE!</v>
      </c>
      <c r="N15" s="21" t="e">
        <f>'Transformované matice'!N58*'Metoda váženého součtu'!N$6</f>
        <v>#VALUE!</v>
      </c>
      <c r="O15" s="21" t="e">
        <f>'Transformované matice'!O58*'Metoda váženého součtu'!O$6</f>
        <v>#VALUE!</v>
      </c>
      <c r="P15" s="21" t="e">
        <f>'Transformované matice'!P58*'Metoda váženého součtu'!P$6</f>
        <v>#VALUE!</v>
      </c>
      <c r="Q15" s="21" t="e">
        <f>'Transformované matice'!Q58*'Metoda váženého součtu'!Q$6</f>
        <v>#VALUE!</v>
      </c>
    </row>
    <row r="16" spans="2:17" x14ac:dyDescent="0.25">
      <c r="B16" s="4"/>
      <c r="C16" s="21" t="s">
        <v>50</v>
      </c>
      <c r="D16" s="21" t="s">
        <v>50</v>
      </c>
      <c r="E16" s="21" t="s">
        <v>50</v>
      </c>
      <c r="F16" s="21" t="s">
        <v>50</v>
      </c>
      <c r="G16" s="21" t="s">
        <v>50</v>
      </c>
      <c r="H16" s="21" t="s">
        <v>50</v>
      </c>
      <c r="I16" s="21" t="e">
        <f>'Transformované matice'!I59*'Metoda váženého součtu'!I$6</f>
        <v>#VALUE!</v>
      </c>
      <c r="J16" s="21" t="e">
        <f>'Transformované matice'!J59*'Metoda váženého součtu'!J$6</f>
        <v>#VALUE!</v>
      </c>
      <c r="K16" s="21" t="e">
        <f>'Transformované matice'!K59*'Metoda váženého součtu'!K$6</f>
        <v>#VALUE!</v>
      </c>
      <c r="L16" s="21" t="e">
        <f>'Transformované matice'!L59*'Metoda váženého součtu'!L$6</f>
        <v>#VALUE!</v>
      </c>
      <c r="M16" s="21" t="e">
        <f>'Transformované matice'!M59*'Metoda váženého součtu'!M$6</f>
        <v>#VALUE!</v>
      </c>
      <c r="N16" s="21" t="e">
        <f>'Transformované matice'!N59*'Metoda váženého součtu'!N$6</f>
        <v>#VALUE!</v>
      </c>
      <c r="O16" s="21" t="e">
        <f>'Transformované matice'!O59*'Metoda váženého součtu'!O$6</f>
        <v>#VALUE!</v>
      </c>
      <c r="P16" s="21" t="e">
        <f>'Transformované matice'!P59*'Metoda váženého součtu'!P$6</f>
        <v>#VALUE!</v>
      </c>
      <c r="Q16" s="21" t="e">
        <f>'Transformované matice'!Q59*'Metoda váženého součtu'!Q$6</f>
        <v>#VALUE!</v>
      </c>
    </row>
    <row r="17" spans="2:17" x14ac:dyDescent="0.25">
      <c r="B17" s="4"/>
      <c r="C17" s="21" t="s">
        <v>50</v>
      </c>
      <c r="D17" s="21" t="s">
        <v>50</v>
      </c>
      <c r="E17" s="21" t="s">
        <v>50</v>
      </c>
      <c r="F17" s="21" t="s">
        <v>50</v>
      </c>
      <c r="G17" s="21" t="s">
        <v>50</v>
      </c>
      <c r="H17" s="21" t="s">
        <v>50</v>
      </c>
      <c r="I17" s="21" t="e">
        <f>'Transformované matice'!I60*'Metoda váženého součtu'!I$6</f>
        <v>#VALUE!</v>
      </c>
      <c r="J17" s="21" t="e">
        <f>'Transformované matice'!J60*'Metoda váženého součtu'!J$6</f>
        <v>#VALUE!</v>
      </c>
      <c r="K17" s="21" t="e">
        <f>'Transformované matice'!K60*'Metoda váženého součtu'!K$6</f>
        <v>#VALUE!</v>
      </c>
      <c r="L17" s="21" t="e">
        <f>'Transformované matice'!L60*'Metoda váženého součtu'!L$6</f>
        <v>#VALUE!</v>
      </c>
      <c r="M17" s="21" t="e">
        <f>'Transformované matice'!M60*'Metoda váženého součtu'!M$6</f>
        <v>#VALUE!</v>
      </c>
      <c r="N17" s="21" t="e">
        <f>'Transformované matice'!N60*'Metoda váženého součtu'!N$6</f>
        <v>#VALUE!</v>
      </c>
      <c r="O17" s="21" t="e">
        <f>'Transformované matice'!O60*'Metoda váženého součtu'!O$6</f>
        <v>#VALUE!</v>
      </c>
      <c r="P17" s="21" t="e">
        <f>'Transformované matice'!P60*'Metoda váženého součtu'!P$6</f>
        <v>#VALUE!</v>
      </c>
      <c r="Q17" s="21" t="e">
        <f>'Transformované matice'!Q60*'Metoda váženého součtu'!Q$6</f>
        <v>#VALUE!</v>
      </c>
    </row>
    <row r="18" spans="2:17" x14ac:dyDescent="0.25">
      <c r="B18" s="4"/>
      <c r="C18" s="21" t="s">
        <v>50</v>
      </c>
      <c r="D18" s="21" t="s">
        <v>50</v>
      </c>
      <c r="E18" s="21" t="s">
        <v>50</v>
      </c>
      <c r="F18" s="21" t="s">
        <v>50</v>
      </c>
      <c r="G18" s="21" t="s">
        <v>50</v>
      </c>
      <c r="H18" s="21" t="s">
        <v>50</v>
      </c>
      <c r="I18" s="21" t="e">
        <f>'Transformované matice'!I61*'Metoda váženého součtu'!I$6</f>
        <v>#VALUE!</v>
      </c>
      <c r="J18" s="21" t="e">
        <f>'Transformované matice'!J61*'Metoda váženého součtu'!J$6</f>
        <v>#VALUE!</v>
      </c>
      <c r="K18" s="21" t="e">
        <f>'Transformované matice'!K61*'Metoda váženého součtu'!K$6</f>
        <v>#VALUE!</v>
      </c>
      <c r="L18" s="21" t="e">
        <f>'Transformované matice'!L61*'Metoda váženého součtu'!L$6</f>
        <v>#VALUE!</v>
      </c>
      <c r="M18" s="21" t="e">
        <f>'Transformované matice'!M61*'Metoda váženého součtu'!M$6</f>
        <v>#VALUE!</v>
      </c>
      <c r="N18" s="21" t="e">
        <f>'Transformované matice'!N61*'Metoda váženého součtu'!N$6</f>
        <v>#VALUE!</v>
      </c>
      <c r="O18" s="21" t="e">
        <f>'Transformované matice'!O61*'Metoda váženého součtu'!O$6</f>
        <v>#VALUE!</v>
      </c>
      <c r="P18" s="21" t="e">
        <f>'Transformované matice'!P61*'Metoda váženého součtu'!P$6</f>
        <v>#VALUE!</v>
      </c>
      <c r="Q18" s="21" t="e">
        <f>'Transformované matice'!Q61*'Metoda váženého součtu'!Q$6</f>
        <v>#VALUE!</v>
      </c>
    </row>
    <row r="19" spans="2:17" x14ac:dyDescent="0.25">
      <c r="B19" s="4"/>
      <c r="C19" s="21" t="s">
        <v>50</v>
      </c>
      <c r="D19" s="21" t="s">
        <v>50</v>
      </c>
      <c r="E19" s="21" t="s">
        <v>50</v>
      </c>
      <c r="F19" s="21" t="s">
        <v>50</v>
      </c>
      <c r="G19" s="21" t="s">
        <v>50</v>
      </c>
      <c r="H19" s="21" t="s">
        <v>50</v>
      </c>
      <c r="I19" s="21" t="e">
        <f>'Transformované matice'!I62*'Metoda váženého součtu'!I$6</f>
        <v>#VALUE!</v>
      </c>
      <c r="J19" s="21" t="e">
        <f>'Transformované matice'!J62*'Metoda váženého součtu'!J$6</f>
        <v>#VALUE!</v>
      </c>
      <c r="K19" s="21" t="e">
        <f>'Transformované matice'!K62*'Metoda váženého součtu'!K$6</f>
        <v>#VALUE!</v>
      </c>
      <c r="L19" s="21" t="e">
        <f>'Transformované matice'!L62*'Metoda váženého součtu'!L$6</f>
        <v>#VALUE!</v>
      </c>
      <c r="M19" s="21" t="e">
        <f>'Transformované matice'!M62*'Metoda váženého součtu'!M$6</f>
        <v>#VALUE!</v>
      </c>
      <c r="N19" s="21" t="e">
        <f>'Transformované matice'!N62*'Metoda váženého součtu'!N$6</f>
        <v>#VALUE!</v>
      </c>
      <c r="O19" s="21" t="e">
        <f>'Transformované matice'!O62*'Metoda váženého součtu'!O$6</f>
        <v>#VALUE!</v>
      </c>
      <c r="P19" s="21" t="e">
        <f>'Transformované matice'!P62*'Metoda váženého součtu'!P$6</f>
        <v>#VALUE!</v>
      </c>
      <c r="Q19" s="21" t="e">
        <f>'Transformované matice'!Q62*'Metoda váženého součtu'!Q$6</f>
        <v>#VALUE!</v>
      </c>
    </row>
    <row r="20" spans="2:17" x14ac:dyDescent="0.25">
      <c r="B20" s="4"/>
      <c r="C20" s="21" t="s">
        <v>50</v>
      </c>
      <c r="D20" s="21" t="s">
        <v>50</v>
      </c>
      <c r="E20" s="21" t="s">
        <v>50</v>
      </c>
      <c r="F20" s="21" t="s">
        <v>50</v>
      </c>
      <c r="G20" s="21" t="s">
        <v>50</v>
      </c>
      <c r="H20" s="21" t="s">
        <v>50</v>
      </c>
      <c r="I20" s="21" t="e">
        <f>'Transformované matice'!I63*'Metoda váženého součtu'!I$6</f>
        <v>#VALUE!</v>
      </c>
      <c r="J20" s="21" t="e">
        <f>'Transformované matice'!J63*'Metoda váženého součtu'!J$6</f>
        <v>#VALUE!</v>
      </c>
      <c r="K20" s="21" t="e">
        <f>'Transformované matice'!K63*'Metoda váženého součtu'!K$6</f>
        <v>#VALUE!</v>
      </c>
      <c r="L20" s="21" t="e">
        <f>'Transformované matice'!L63*'Metoda váženého součtu'!L$6</f>
        <v>#VALUE!</v>
      </c>
      <c r="M20" s="21" t="e">
        <f>'Transformované matice'!M63*'Metoda váženého součtu'!M$6</f>
        <v>#VALUE!</v>
      </c>
      <c r="N20" s="21" t="e">
        <f>'Transformované matice'!N63*'Metoda váženého součtu'!N$6</f>
        <v>#VALUE!</v>
      </c>
      <c r="O20" s="21" t="e">
        <f>'Transformované matice'!O63*'Metoda váženého součtu'!O$6</f>
        <v>#VALUE!</v>
      </c>
      <c r="P20" s="21" t="e">
        <f>'Transformované matice'!P63*'Metoda váženého součtu'!P$6</f>
        <v>#VALUE!</v>
      </c>
      <c r="Q20" s="21" t="e">
        <f>'Transformované matice'!Q63*'Metoda váženého součtu'!Q$6</f>
        <v>#VALUE!</v>
      </c>
    </row>
    <row r="21" spans="2:17" x14ac:dyDescent="0.25">
      <c r="B21" s="4"/>
      <c r="C21" s="21" t="s">
        <v>50</v>
      </c>
      <c r="D21" s="21" t="s">
        <v>50</v>
      </c>
      <c r="E21" s="21" t="s">
        <v>50</v>
      </c>
      <c r="F21" s="21" t="s">
        <v>50</v>
      </c>
      <c r="G21" s="21" t="s">
        <v>50</v>
      </c>
      <c r="H21" s="21" t="s">
        <v>50</v>
      </c>
      <c r="I21" s="21" t="e">
        <f>'Transformované matice'!I64*'Metoda váženého součtu'!I$6</f>
        <v>#VALUE!</v>
      </c>
      <c r="J21" s="21" t="e">
        <f>'Transformované matice'!J64*'Metoda váženého součtu'!J$6</f>
        <v>#VALUE!</v>
      </c>
      <c r="K21" s="21" t="e">
        <f>'Transformované matice'!K64*'Metoda váženého součtu'!K$6</f>
        <v>#VALUE!</v>
      </c>
      <c r="L21" s="21" t="e">
        <f>'Transformované matice'!L64*'Metoda váženého součtu'!L$6</f>
        <v>#VALUE!</v>
      </c>
      <c r="M21" s="21" t="e">
        <f>'Transformované matice'!M64*'Metoda váženého součtu'!M$6</f>
        <v>#VALUE!</v>
      </c>
      <c r="N21" s="21" t="e">
        <f>'Transformované matice'!N64*'Metoda váženého součtu'!N$6</f>
        <v>#VALUE!</v>
      </c>
      <c r="O21" s="21" t="e">
        <f>'Transformované matice'!O64*'Metoda váženého součtu'!O$6</f>
        <v>#VALUE!</v>
      </c>
      <c r="P21" s="21" t="e">
        <f>'Transformované matice'!P64*'Metoda váženého součtu'!P$6</f>
        <v>#VALUE!</v>
      </c>
      <c r="Q21" s="21" t="e">
        <f>'Transformované matice'!Q64*'Metoda váženého součtu'!Q$6</f>
        <v>#VALUE!</v>
      </c>
    </row>
    <row r="22" spans="2:17" x14ac:dyDescent="0.25">
      <c r="B22" s="4"/>
      <c r="C22" s="21" t="s">
        <v>50</v>
      </c>
      <c r="D22" s="21" t="s">
        <v>50</v>
      </c>
      <c r="E22" s="21" t="s">
        <v>50</v>
      </c>
      <c r="F22" s="21" t="s">
        <v>50</v>
      </c>
      <c r="G22" s="21" t="s">
        <v>50</v>
      </c>
      <c r="H22" s="21" t="s">
        <v>50</v>
      </c>
      <c r="I22" s="21" t="e">
        <f>'Transformované matice'!I65*'Metoda váženého součtu'!I$6</f>
        <v>#VALUE!</v>
      </c>
      <c r="J22" s="21" t="e">
        <f>'Transformované matice'!J65*'Metoda váženého součtu'!J$6</f>
        <v>#VALUE!</v>
      </c>
      <c r="K22" s="21" t="e">
        <f>'Transformované matice'!K65*'Metoda váženého součtu'!K$6</f>
        <v>#VALUE!</v>
      </c>
      <c r="L22" s="21" t="e">
        <f>'Transformované matice'!L65*'Metoda váženého součtu'!L$6</f>
        <v>#VALUE!</v>
      </c>
      <c r="M22" s="21" t="e">
        <f>'Transformované matice'!M65*'Metoda váženého součtu'!M$6</f>
        <v>#VALUE!</v>
      </c>
      <c r="N22" s="21" t="e">
        <f>'Transformované matice'!N65*'Metoda váženého součtu'!N$6</f>
        <v>#VALUE!</v>
      </c>
      <c r="O22" s="21" t="e">
        <f>'Transformované matice'!O65*'Metoda váženého součtu'!O$6</f>
        <v>#VALUE!</v>
      </c>
      <c r="P22" s="21" t="e">
        <f>'Transformované matice'!P65*'Metoda váženého součtu'!P$6</f>
        <v>#VALUE!</v>
      </c>
      <c r="Q22" s="21" t="e">
        <f>'Transformované matice'!Q65*'Metoda váženého součtu'!Q$6</f>
        <v>#VALUE!</v>
      </c>
    </row>
    <row r="23" spans="2:17" x14ac:dyDescent="0.25">
      <c r="B23" s="17" t="s">
        <v>62</v>
      </c>
      <c r="C23" s="24">
        <f>MAX(C8:C22)</f>
        <v>4.0421052631578948E-2</v>
      </c>
      <c r="D23" s="24">
        <f t="shared" ref="D23:Q23" si="0">MAX(D8:D22)</f>
        <v>3.7499999999999999E-2</v>
      </c>
      <c r="E23" s="24">
        <f t="shared" si="0"/>
        <v>8.5925925925925919E-2</v>
      </c>
      <c r="F23" s="24">
        <f t="shared" si="0"/>
        <v>8.076923076923077E-3</v>
      </c>
      <c r="G23" s="24">
        <f t="shared" si="0"/>
        <v>3.1111111111111114E-2</v>
      </c>
      <c r="H23" s="24">
        <f t="shared" si="0"/>
        <v>0.125</v>
      </c>
      <c r="I23" s="24" t="e">
        <f t="shared" si="0"/>
        <v>#VALUE!</v>
      </c>
      <c r="J23" s="24" t="e">
        <f t="shared" si="0"/>
        <v>#VALUE!</v>
      </c>
      <c r="K23" s="24" t="e">
        <f t="shared" si="0"/>
        <v>#VALUE!</v>
      </c>
      <c r="L23" s="24" t="e">
        <f t="shared" si="0"/>
        <v>#VALUE!</v>
      </c>
      <c r="M23" s="24" t="e">
        <f t="shared" si="0"/>
        <v>#VALUE!</v>
      </c>
      <c r="N23" s="24" t="e">
        <f t="shared" si="0"/>
        <v>#VALUE!</v>
      </c>
      <c r="O23" s="24" t="e">
        <f t="shared" si="0"/>
        <v>#VALUE!</v>
      </c>
      <c r="P23" s="24" t="e">
        <f t="shared" si="0"/>
        <v>#VALUE!</v>
      </c>
      <c r="Q23" s="24" t="e">
        <f t="shared" si="0"/>
        <v>#VALUE!</v>
      </c>
    </row>
    <row r="24" spans="2:17" x14ac:dyDescent="0.25">
      <c r="B24" s="17" t="s">
        <v>63</v>
      </c>
      <c r="C24" s="24">
        <f>MIN(C8:C22)</f>
        <v>8.4210526315789472E-3</v>
      </c>
      <c r="D24" s="24">
        <f t="shared" ref="D24:Q24" si="1">MIN(D8:D22)</f>
        <v>0</v>
      </c>
      <c r="E24" s="24">
        <f t="shared" si="1"/>
        <v>0</v>
      </c>
      <c r="F24" s="24">
        <f t="shared" si="1"/>
        <v>0</v>
      </c>
      <c r="G24" s="24">
        <f t="shared" si="1"/>
        <v>4.6666666666666671E-3</v>
      </c>
      <c r="H24" s="24">
        <f t="shared" si="1"/>
        <v>2.5000000000000001E-2</v>
      </c>
      <c r="I24" s="24" t="e">
        <f t="shared" si="1"/>
        <v>#VALUE!</v>
      </c>
      <c r="J24" s="24" t="e">
        <f t="shared" si="1"/>
        <v>#VALUE!</v>
      </c>
      <c r="K24" s="24" t="e">
        <f t="shared" si="1"/>
        <v>#VALUE!</v>
      </c>
      <c r="L24" s="24" t="e">
        <f t="shared" si="1"/>
        <v>#VALUE!</v>
      </c>
      <c r="M24" s="24" t="e">
        <f t="shared" si="1"/>
        <v>#VALUE!</v>
      </c>
      <c r="N24" s="24" t="e">
        <f t="shared" si="1"/>
        <v>#VALUE!</v>
      </c>
      <c r="O24" s="24" t="e">
        <f t="shared" si="1"/>
        <v>#VALUE!</v>
      </c>
      <c r="P24" s="24" t="e">
        <f t="shared" si="1"/>
        <v>#VALUE!</v>
      </c>
      <c r="Q24" s="24" t="e">
        <f t="shared" si="1"/>
        <v>#VALUE!</v>
      </c>
    </row>
    <row r="25" spans="2:17" x14ac:dyDescent="0.25">
      <c r="B25" s="27"/>
      <c r="C25" s="27"/>
      <c r="D25" s="27"/>
    </row>
    <row r="26" spans="2:17" x14ac:dyDescent="0.25">
      <c r="B26" s="25"/>
      <c r="C26" s="26"/>
      <c r="D26" s="26"/>
      <c r="E26" s="26"/>
      <c r="F26" s="26"/>
      <c r="G26" s="26"/>
      <c r="H26" s="26"/>
      <c r="I26" s="26"/>
      <c r="J26" s="26"/>
      <c r="K26" s="26"/>
      <c r="L26" s="26"/>
      <c r="M26" s="26"/>
      <c r="N26" s="26"/>
      <c r="O26" s="26"/>
      <c r="P26" s="26"/>
      <c r="Q26" s="26"/>
    </row>
    <row r="27" spans="2:17" x14ac:dyDescent="0.25">
      <c r="B27" s="63" t="s">
        <v>64</v>
      </c>
      <c r="C27" s="63"/>
      <c r="D27" s="63"/>
      <c r="E27" s="26"/>
      <c r="F27" s="26"/>
      <c r="G27" s="26"/>
      <c r="H27" s="26"/>
      <c r="I27" s="26"/>
      <c r="J27" s="26"/>
      <c r="K27" s="26"/>
      <c r="L27" s="26"/>
      <c r="M27" s="26"/>
      <c r="N27" s="26"/>
      <c r="O27" s="26"/>
      <c r="P27" s="26"/>
      <c r="Q27" s="26"/>
    </row>
    <row r="28" spans="2:17" x14ac:dyDescent="0.25">
      <c r="B28" s="6" t="s">
        <v>16</v>
      </c>
      <c r="C28" s="4" t="s">
        <v>10</v>
      </c>
      <c r="D28" s="4" t="s">
        <v>11</v>
      </c>
      <c r="E28" s="4" t="s">
        <v>12</v>
      </c>
      <c r="F28" s="4" t="s">
        <v>13</v>
      </c>
      <c r="G28" s="4" t="s">
        <v>14</v>
      </c>
      <c r="H28" s="4" t="s">
        <v>15</v>
      </c>
      <c r="I28" s="4"/>
      <c r="J28" s="4"/>
      <c r="K28" s="4"/>
      <c r="L28" s="4"/>
      <c r="M28" s="4"/>
      <c r="N28" s="4"/>
      <c r="O28" s="4"/>
      <c r="P28" s="4"/>
      <c r="Q28" s="4"/>
    </row>
    <row r="29" spans="2:17" x14ac:dyDescent="0.25">
      <c r="B29" s="4" t="s">
        <v>4</v>
      </c>
      <c r="C29" s="20">
        <f>(C8-C$23)^2</f>
        <v>1.8154016620498613E-4</v>
      </c>
      <c r="D29" s="20">
        <f t="shared" ref="D29:Q29" si="2">(D8-D$23)^2</f>
        <v>0</v>
      </c>
      <c r="E29" s="20">
        <f t="shared" si="2"/>
        <v>2.1001286389269926E-3</v>
      </c>
      <c r="F29" s="20">
        <f t="shared" si="2"/>
        <v>5.3254437869822475E-6</v>
      </c>
      <c r="G29" s="20">
        <f t="shared" si="2"/>
        <v>4.7427160493827158E-4</v>
      </c>
      <c r="H29" s="20">
        <f t="shared" si="2"/>
        <v>2.4999999999999988E-3</v>
      </c>
      <c r="I29" s="20" t="e">
        <f t="shared" si="2"/>
        <v>#VALUE!</v>
      </c>
      <c r="J29" s="20" t="e">
        <f t="shared" si="2"/>
        <v>#VALUE!</v>
      </c>
      <c r="K29" s="20" t="e">
        <f t="shared" si="2"/>
        <v>#VALUE!</v>
      </c>
      <c r="L29" s="20" t="e">
        <f t="shared" si="2"/>
        <v>#VALUE!</v>
      </c>
      <c r="M29" s="20" t="e">
        <f t="shared" si="2"/>
        <v>#VALUE!</v>
      </c>
      <c r="N29" s="20" t="e">
        <f t="shared" si="2"/>
        <v>#VALUE!</v>
      </c>
      <c r="O29" s="20" t="e">
        <f t="shared" si="2"/>
        <v>#VALUE!</v>
      </c>
      <c r="P29" s="20" t="e">
        <f t="shared" si="2"/>
        <v>#VALUE!</v>
      </c>
      <c r="Q29" s="20" t="e">
        <f t="shared" si="2"/>
        <v>#VALUE!</v>
      </c>
    </row>
    <row r="30" spans="2:17" x14ac:dyDescent="0.25">
      <c r="B30" s="4" t="s">
        <v>5</v>
      </c>
      <c r="C30" s="20">
        <f t="shared" ref="C30:Q30" si="3">(C9-C$23)^2</f>
        <v>4.5385041551246554E-5</v>
      </c>
      <c r="D30" s="20">
        <f t="shared" si="3"/>
        <v>8.9999999999999998E-4</v>
      </c>
      <c r="E30" s="20">
        <f t="shared" si="3"/>
        <v>7.3832647462277159E-5</v>
      </c>
      <c r="F30" s="20">
        <f t="shared" si="3"/>
        <v>0</v>
      </c>
      <c r="G30" s="20">
        <f t="shared" si="3"/>
        <v>6.9930864197530879E-4</v>
      </c>
      <c r="H30" s="20">
        <f t="shared" si="3"/>
        <v>3.90625E-3</v>
      </c>
      <c r="I30" s="20" t="e">
        <f t="shared" si="3"/>
        <v>#VALUE!</v>
      </c>
      <c r="J30" s="20" t="e">
        <f t="shared" si="3"/>
        <v>#VALUE!</v>
      </c>
      <c r="K30" s="20" t="e">
        <f t="shared" si="3"/>
        <v>#VALUE!</v>
      </c>
      <c r="L30" s="20" t="e">
        <f t="shared" si="3"/>
        <v>#VALUE!</v>
      </c>
      <c r="M30" s="20" t="e">
        <f t="shared" si="3"/>
        <v>#VALUE!</v>
      </c>
      <c r="N30" s="20" t="e">
        <f t="shared" si="3"/>
        <v>#VALUE!</v>
      </c>
      <c r="O30" s="20" t="e">
        <f t="shared" si="3"/>
        <v>#VALUE!</v>
      </c>
      <c r="P30" s="20" t="e">
        <f t="shared" si="3"/>
        <v>#VALUE!</v>
      </c>
      <c r="Q30" s="20" t="e">
        <f t="shared" si="3"/>
        <v>#VALUE!</v>
      </c>
    </row>
    <row r="31" spans="2:17" x14ac:dyDescent="0.25">
      <c r="B31" s="4" t="s">
        <v>6</v>
      </c>
      <c r="C31" s="20">
        <f t="shared" ref="C31:Q31" si="4">(C10-C$23)^2</f>
        <v>8.1976731301939079E-4</v>
      </c>
      <c r="D31" s="20">
        <f t="shared" si="4"/>
        <v>1.4062499999999999E-3</v>
      </c>
      <c r="E31" s="20">
        <f t="shared" si="4"/>
        <v>5.8702081999695149E-3</v>
      </c>
      <c r="F31" s="20">
        <f t="shared" si="4"/>
        <v>6.5236686390532543E-5</v>
      </c>
      <c r="G31" s="20">
        <f t="shared" si="4"/>
        <v>2.4197530864197535E-4</v>
      </c>
      <c r="H31" s="20">
        <f t="shared" si="4"/>
        <v>0</v>
      </c>
      <c r="I31" s="20" t="e">
        <f t="shared" si="4"/>
        <v>#VALUE!</v>
      </c>
      <c r="J31" s="20" t="e">
        <f t="shared" si="4"/>
        <v>#VALUE!</v>
      </c>
      <c r="K31" s="20" t="e">
        <f t="shared" si="4"/>
        <v>#VALUE!</v>
      </c>
      <c r="L31" s="20" t="e">
        <f t="shared" si="4"/>
        <v>#VALUE!</v>
      </c>
      <c r="M31" s="20" t="e">
        <f t="shared" si="4"/>
        <v>#VALUE!</v>
      </c>
      <c r="N31" s="20" t="e">
        <f t="shared" si="4"/>
        <v>#VALUE!</v>
      </c>
      <c r="O31" s="20" t="e">
        <f t="shared" si="4"/>
        <v>#VALUE!</v>
      </c>
      <c r="P31" s="20" t="e">
        <f t="shared" si="4"/>
        <v>#VALUE!</v>
      </c>
      <c r="Q31" s="20" t="e">
        <f t="shared" si="4"/>
        <v>#VALUE!</v>
      </c>
    </row>
    <row r="32" spans="2:17" x14ac:dyDescent="0.25">
      <c r="B32" s="4" t="s">
        <v>7</v>
      </c>
      <c r="C32" s="20">
        <f t="shared" ref="C32:Q32" si="5">(C11-C$23)^2</f>
        <v>1.024E-3</v>
      </c>
      <c r="D32" s="20">
        <f t="shared" si="5"/>
        <v>1.4062499999999999E-3</v>
      </c>
      <c r="E32" s="20">
        <f t="shared" si="5"/>
        <v>7.3832647462277077E-3</v>
      </c>
      <c r="F32" s="20">
        <f t="shared" si="5"/>
        <v>6.5236686390532543E-5</v>
      </c>
      <c r="G32" s="20">
        <f>(G11-G$23)^2</f>
        <v>0</v>
      </c>
      <c r="H32" s="20">
        <f t="shared" si="5"/>
        <v>1.0000000000000002E-2</v>
      </c>
      <c r="I32" s="20" t="e">
        <f t="shared" si="5"/>
        <v>#VALUE!</v>
      </c>
      <c r="J32" s="20" t="e">
        <f t="shared" si="5"/>
        <v>#VALUE!</v>
      </c>
      <c r="K32" s="20" t="e">
        <f t="shared" si="5"/>
        <v>#VALUE!</v>
      </c>
      <c r="L32" s="20" t="e">
        <f t="shared" si="5"/>
        <v>#VALUE!</v>
      </c>
      <c r="M32" s="20" t="e">
        <f t="shared" si="5"/>
        <v>#VALUE!</v>
      </c>
      <c r="N32" s="20" t="e">
        <f t="shared" si="5"/>
        <v>#VALUE!</v>
      </c>
      <c r="O32" s="20" t="e">
        <f t="shared" si="5"/>
        <v>#VALUE!</v>
      </c>
      <c r="P32" s="20" t="e">
        <f t="shared" si="5"/>
        <v>#VALUE!</v>
      </c>
      <c r="Q32" s="20" t="e">
        <f t="shared" si="5"/>
        <v>#VALUE!</v>
      </c>
    </row>
    <row r="33" spans="2:17" x14ac:dyDescent="0.25">
      <c r="B33" s="4" t="s">
        <v>8</v>
      </c>
      <c r="C33" s="20">
        <f t="shared" ref="C33:Q33" si="6">(C12-C$23)^2</f>
        <v>0</v>
      </c>
      <c r="D33" s="20">
        <f t="shared" si="6"/>
        <v>8.9999999999999998E-4</v>
      </c>
      <c r="E33" s="20">
        <f t="shared" si="6"/>
        <v>0</v>
      </c>
      <c r="F33" s="20">
        <f t="shared" si="6"/>
        <v>0</v>
      </c>
      <c r="G33" s="20">
        <f t="shared" si="6"/>
        <v>6.9930864197530879E-4</v>
      </c>
      <c r="H33" s="20">
        <f t="shared" si="6"/>
        <v>1.4062499999999993E-3</v>
      </c>
      <c r="I33" s="20" t="e">
        <f t="shared" si="6"/>
        <v>#VALUE!</v>
      </c>
      <c r="J33" s="20" t="e">
        <f t="shared" si="6"/>
        <v>#VALUE!</v>
      </c>
      <c r="K33" s="20" t="e">
        <f t="shared" si="6"/>
        <v>#VALUE!</v>
      </c>
      <c r="L33" s="20" t="e">
        <f t="shared" si="6"/>
        <v>#VALUE!</v>
      </c>
      <c r="M33" s="20" t="e">
        <f t="shared" si="6"/>
        <v>#VALUE!</v>
      </c>
      <c r="N33" s="20" t="e">
        <f t="shared" si="6"/>
        <v>#VALUE!</v>
      </c>
      <c r="O33" s="20" t="e">
        <f t="shared" si="6"/>
        <v>#VALUE!</v>
      </c>
      <c r="P33" s="20" t="e">
        <f t="shared" si="6"/>
        <v>#VALUE!</v>
      </c>
      <c r="Q33" s="20" t="e">
        <f t="shared" si="6"/>
        <v>#VALUE!</v>
      </c>
    </row>
    <row r="34" spans="2:17" x14ac:dyDescent="0.25">
      <c r="B34" s="4" t="s">
        <v>9</v>
      </c>
      <c r="C34" s="20">
        <f t="shared" ref="C34:Q34" si="7">(C13-C$23)^2</f>
        <v>2.8365650969529037E-6</v>
      </c>
      <c r="D34" s="20">
        <f t="shared" si="7"/>
        <v>8.9999999999999998E-4</v>
      </c>
      <c r="E34" s="20">
        <f t="shared" si="7"/>
        <v>7.3832647462277159E-5</v>
      </c>
      <c r="F34" s="20">
        <f t="shared" si="7"/>
        <v>0</v>
      </c>
      <c r="G34" s="20">
        <f t="shared" si="7"/>
        <v>6.9930864197530879E-4</v>
      </c>
      <c r="H34" s="20">
        <f t="shared" si="7"/>
        <v>1.0000000000000002E-2</v>
      </c>
      <c r="I34" s="20" t="e">
        <f t="shared" si="7"/>
        <v>#VALUE!</v>
      </c>
      <c r="J34" s="20" t="e">
        <f t="shared" si="7"/>
        <v>#VALUE!</v>
      </c>
      <c r="K34" s="20" t="e">
        <f t="shared" si="7"/>
        <v>#VALUE!</v>
      </c>
      <c r="L34" s="20" t="e">
        <f t="shared" si="7"/>
        <v>#VALUE!</v>
      </c>
      <c r="M34" s="20" t="e">
        <f t="shared" si="7"/>
        <v>#VALUE!</v>
      </c>
      <c r="N34" s="20" t="e">
        <f t="shared" si="7"/>
        <v>#VALUE!</v>
      </c>
      <c r="O34" s="20" t="e">
        <f t="shared" si="7"/>
        <v>#VALUE!</v>
      </c>
      <c r="P34" s="20" t="e">
        <f t="shared" si="7"/>
        <v>#VALUE!</v>
      </c>
      <c r="Q34" s="20" t="e">
        <f t="shared" si="7"/>
        <v>#VALUE!</v>
      </c>
    </row>
    <row r="35" spans="2:17" x14ac:dyDescent="0.25">
      <c r="B35" s="4"/>
      <c r="C35" s="20" t="e">
        <f t="shared" ref="C35:Q35" si="8">(C14-C$23)^2</f>
        <v>#VALUE!</v>
      </c>
      <c r="D35" s="20" t="e">
        <f t="shared" si="8"/>
        <v>#VALUE!</v>
      </c>
      <c r="E35" s="20" t="e">
        <f t="shared" si="8"/>
        <v>#VALUE!</v>
      </c>
      <c r="F35" s="20" t="e">
        <f t="shared" si="8"/>
        <v>#VALUE!</v>
      </c>
      <c r="G35" s="20" t="e">
        <f t="shared" si="8"/>
        <v>#VALUE!</v>
      </c>
      <c r="H35" s="20" t="e">
        <f t="shared" si="8"/>
        <v>#VALUE!</v>
      </c>
      <c r="I35" s="20" t="e">
        <f t="shared" si="8"/>
        <v>#VALUE!</v>
      </c>
      <c r="J35" s="20" t="e">
        <f t="shared" si="8"/>
        <v>#VALUE!</v>
      </c>
      <c r="K35" s="20" t="e">
        <f t="shared" si="8"/>
        <v>#VALUE!</v>
      </c>
      <c r="L35" s="20" t="e">
        <f t="shared" si="8"/>
        <v>#VALUE!</v>
      </c>
      <c r="M35" s="20" t="e">
        <f t="shared" si="8"/>
        <v>#VALUE!</v>
      </c>
      <c r="N35" s="20" t="e">
        <f t="shared" si="8"/>
        <v>#VALUE!</v>
      </c>
      <c r="O35" s="20" t="e">
        <f t="shared" si="8"/>
        <v>#VALUE!</v>
      </c>
      <c r="P35" s="20" t="e">
        <f t="shared" si="8"/>
        <v>#VALUE!</v>
      </c>
      <c r="Q35" s="20" t="e">
        <f t="shared" si="8"/>
        <v>#VALUE!</v>
      </c>
    </row>
    <row r="36" spans="2:17" x14ac:dyDescent="0.25">
      <c r="B36" s="4"/>
      <c r="C36" s="20" t="e">
        <f t="shared" ref="C36:Q36" si="9">(C15-C$23)^2</f>
        <v>#VALUE!</v>
      </c>
      <c r="D36" s="20" t="e">
        <f t="shared" si="9"/>
        <v>#VALUE!</v>
      </c>
      <c r="E36" s="20" t="e">
        <f t="shared" si="9"/>
        <v>#VALUE!</v>
      </c>
      <c r="F36" s="20" t="e">
        <f t="shared" si="9"/>
        <v>#VALUE!</v>
      </c>
      <c r="G36" s="20" t="e">
        <f t="shared" si="9"/>
        <v>#VALUE!</v>
      </c>
      <c r="H36" s="20" t="e">
        <f t="shared" si="9"/>
        <v>#VALUE!</v>
      </c>
      <c r="I36" s="20" t="e">
        <f t="shared" si="9"/>
        <v>#VALUE!</v>
      </c>
      <c r="J36" s="20" t="e">
        <f t="shared" si="9"/>
        <v>#VALUE!</v>
      </c>
      <c r="K36" s="20" t="e">
        <f t="shared" si="9"/>
        <v>#VALUE!</v>
      </c>
      <c r="L36" s="20" t="e">
        <f t="shared" si="9"/>
        <v>#VALUE!</v>
      </c>
      <c r="M36" s="20" t="e">
        <f t="shared" si="9"/>
        <v>#VALUE!</v>
      </c>
      <c r="N36" s="20" t="e">
        <f t="shared" si="9"/>
        <v>#VALUE!</v>
      </c>
      <c r="O36" s="20" t="e">
        <f t="shared" si="9"/>
        <v>#VALUE!</v>
      </c>
      <c r="P36" s="20" t="e">
        <f t="shared" si="9"/>
        <v>#VALUE!</v>
      </c>
      <c r="Q36" s="20" t="e">
        <f t="shared" si="9"/>
        <v>#VALUE!</v>
      </c>
    </row>
    <row r="37" spans="2:17" x14ac:dyDescent="0.25">
      <c r="B37" s="4"/>
      <c r="C37" s="20" t="e">
        <f t="shared" ref="C37:Q37" si="10">(C16-C$23)^2</f>
        <v>#VALUE!</v>
      </c>
      <c r="D37" s="20" t="e">
        <f t="shared" si="10"/>
        <v>#VALUE!</v>
      </c>
      <c r="E37" s="20" t="e">
        <f t="shared" si="10"/>
        <v>#VALUE!</v>
      </c>
      <c r="F37" s="20" t="e">
        <f t="shared" si="10"/>
        <v>#VALUE!</v>
      </c>
      <c r="G37" s="20" t="e">
        <f t="shared" si="10"/>
        <v>#VALUE!</v>
      </c>
      <c r="H37" s="20" t="e">
        <f t="shared" si="10"/>
        <v>#VALUE!</v>
      </c>
      <c r="I37" s="20" t="e">
        <f t="shared" si="10"/>
        <v>#VALUE!</v>
      </c>
      <c r="J37" s="20" t="e">
        <f t="shared" si="10"/>
        <v>#VALUE!</v>
      </c>
      <c r="K37" s="20" t="e">
        <f t="shared" si="10"/>
        <v>#VALUE!</v>
      </c>
      <c r="L37" s="20" t="e">
        <f t="shared" si="10"/>
        <v>#VALUE!</v>
      </c>
      <c r="M37" s="20" t="e">
        <f t="shared" si="10"/>
        <v>#VALUE!</v>
      </c>
      <c r="N37" s="20" t="e">
        <f t="shared" si="10"/>
        <v>#VALUE!</v>
      </c>
      <c r="O37" s="20" t="e">
        <f t="shared" si="10"/>
        <v>#VALUE!</v>
      </c>
      <c r="P37" s="20" t="e">
        <f t="shared" si="10"/>
        <v>#VALUE!</v>
      </c>
      <c r="Q37" s="20" t="e">
        <f t="shared" si="10"/>
        <v>#VALUE!</v>
      </c>
    </row>
    <row r="38" spans="2:17" x14ac:dyDescent="0.25">
      <c r="B38" s="4"/>
      <c r="C38" s="20" t="e">
        <f t="shared" ref="C38:Q38" si="11">(C17-C$23)^2</f>
        <v>#VALUE!</v>
      </c>
      <c r="D38" s="20" t="e">
        <f t="shared" si="11"/>
        <v>#VALUE!</v>
      </c>
      <c r="E38" s="20" t="e">
        <f t="shared" si="11"/>
        <v>#VALUE!</v>
      </c>
      <c r="F38" s="20" t="e">
        <f t="shared" si="11"/>
        <v>#VALUE!</v>
      </c>
      <c r="G38" s="20" t="e">
        <f t="shared" si="11"/>
        <v>#VALUE!</v>
      </c>
      <c r="H38" s="20" t="e">
        <f t="shared" si="11"/>
        <v>#VALUE!</v>
      </c>
      <c r="I38" s="20" t="e">
        <f t="shared" si="11"/>
        <v>#VALUE!</v>
      </c>
      <c r="J38" s="20" t="e">
        <f t="shared" si="11"/>
        <v>#VALUE!</v>
      </c>
      <c r="K38" s="20" t="e">
        <f t="shared" si="11"/>
        <v>#VALUE!</v>
      </c>
      <c r="L38" s="20" t="e">
        <f t="shared" si="11"/>
        <v>#VALUE!</v>
      </c>
      <c r="M38" s="20" t="e">
        <f t="shared" si="11"/>
        <v>#VALUE!</v>
      </c>
      <c r="N38" s="20" t="e">
        <f t="shared" si="11"/>
        <v>#VALUE!</v>
      </c>
      <c r="O38" s="20" t="e">
        <f t="shared" si="11"/>
        <v>#VALUE!</v>
      </c>
      <c r="P38" s="20" t="e">
        <f t="shared" si="11"/>
        <v>#VALUE!</v>
      </c>
      <c r="Q38" s="20" t="e">
        <f t="shared" si="11"/>
        <v>#VALUE!</v>
      </c>
    </row>
    <row r="39" spans="2:17" x14ac:dyDescent="0.25">
      <c r="B39" s="4"/>
      <c r="C39" s="20" t="e">
        <f t="shared" ref="C39:Q39" si="12">(C18-C$23)^2</f>
        <v>#VALUE!</v>
      </c>
      <c r="D39" s="20" t="e">
        <f t="shared" si="12"/>
        <v>#VALUE!</v>
      </c>
      <c r="E39" s="20" t="e">
        <f t="shared" si="12"/>
        <v>#VALUE!</v>
      </c>
      <c r="F39" s="20" t="e">
        <f t="shared" si="12"/>
        <v>#VALUE!</v>
      </c>
      <c r="G39" s="20" t="e">
        <f t="shared" si="12"/>
        <v>#VALUE!</v>
      </c>
      <c r="H39" s="20" t="e">
        <f t="shared" si="12"/>
        <v>#VALUE!</v>
      </c>
      <c r="I39" s="20" t="e">
        <f t="shared" si="12"/>
        <v>#VALUE!</v>
      </c>
      <c r="J39" s="20" t="e">
        <f t="shared" si="12"/>
        <v>#VALUE!</v>
      </c>
      <c r="K39" s="20" t="e">
        <f t="shared" si="12"/>
        <v>#VALUE!</v>
      </c>
      <c r="L39" s="20" t="e">
        <f t="shared" si="12"/>
        <v>#VALUE!</v>
      </c>
      <c r="M39" s="20" t="e">
        <f t="shared" si="12"/>
        <v>#VALUE!</v>
      </c>
      <c r="N39" s="20" t="e">
        <f t="shared" si="12"/>
        <v>#VALUE!</v>
      </c>
      <c r="O39" s="20" t="e">
        <f t="shared" si="12"/>
        <v>#VALUE!</v>
      </c>
      <c r="P39" s="20" t="e">
        <f t="shared" si="12"/>
        <v>#VALUE!</v>
      </c>
      <c r="Q39" s="20" t="e">
        <f t="shared" si="12"/>
        <v>#VALUE!</v>
      </c>
    </row>
    <row r="40" spans="2:17" x14ac:dyDescent="0.25">
      <c r="B40" s="4"/>
      <c r="C40" s="20" t="e">
        <f t="shared" ref="C40:Q40" si="13">(C19-C$23)^2</f>
        <v>#VALUE!</v>
      </c>
      <c r="D40" s="20" t="e">
        <f t="shared" si="13"/>
        <v>#VALUE!</v>
      </c>
      <c r="E40" s="20" t="e">
        <f t="shared" si="13"/>
        <v>#VALUE!</v>
      </c>
      <c r="F40" s="20" t="e">
        <f t="shared" si="13"/>
        <v>#VALUE!</v>
      </c>
      <c r="G40" s="20" t="e">
        <f t="shared" si="13"/>
        <v>#VALUE!</v>
      </c>
      <c r="H40" s="20" t="e">
        <f t="shared" si="13"/>
        <v>#VALUE!</v>
      </c>
      <c r="I40" s="20" t="e">
        <f t="shared" si="13"/>
        <v>#VALUE!</v>
      </c>
      <c r="J40" s="20" t="e">
        <f t="shared" si="13"/>
        <v>#VALUE!</v>
      </c>
      <c r="K40" s="20" t="e">
        <f t="shared" si="13"/>
        <v>#VALUE!</v>
      </c>
      <c r="L40" s="20" t="e">
        <f t="shared" si="13"/>
        <v>#VALUE!</v>
      </c>
      <c r="M40" s="20" t="e">
        <f t="shared" si="13"/>
        <v>#VALUE!</v>
      </c>
      <c r="N40" s="20" t="e">
        <f t="shared" si="13"/>
        <v>#VALUE!</v>
      </c>
      <c r="O40" s="20" t="e">
        <f t="shared" si="13"/>
        <v>#VALUE!</v>
      </c>
      <c r="P40" s="20" t="e">
        <f t="shared" si="13"/>
        <v>#VALUE!</v>
      </c>
      <c r="Q40" s="20" t="e">
        <f t="shared" si="13"/>
        <v>#VALUE!</v>
      </c>
    </row>
    <row r="41" spans="2:17" x14ac:dyDescent="0.25">
      <c r="B41" s="4"/>
      <c r="C41" s="20" t="e">
        <f t="shared" ref="C41:Q41" si="14">(C20-C$23)^2</f>
        <v>#VALUE!</v>
      </c>
      <c r="D41" s="20" t="e">
        <f t="shared" si="14"/>
        <v>#VALUE!</v>
      </c>
      <c r="E41" s="20" t="e">
        <f t="shared" si="14"/>
        <v>#VALUE!</v>
      </c>
      <c r="F41" s="20" t="e">
        <f t="shared" si="14"/>
        <v>#VALUE!</v>
      </c>
      <c r="G41" s="20" t="e">
        <f t="shared" si="14"/>
        <v>#VALUE!</v>
      </c>
      <c r="H41" s="20" t="e">
        <f t="shared" si="14"/>
        <v>#VALUE!</v>
      </c>
      <c r="I41" s="20" t="e">
        <f t="shared" si="14"/>
        <v>#VALUE!</v>
      </c>
      <c r="J41" s="20" t="e">
        <f t="shared" si="14"/>
        <v>#VALUE!</v>
      </c>
      <c r="K41" s="20" t="e">
        <f t="shared" si="14"/>
        <v>#VALUE!</v>
      </c>
      <c r="L41" s="20" t="e">
        <f t="shared" si="14"/>
        <v>#VALUE!</v>
      </c>
      <c r="M41" s="20" t="e">
        <f t="shared" si="14"/>
        <v>#VALUE!</v>
      </c>
      <c r="N41" s="20" t="e">
        <f t="shared" si="14"/>
        <v>#VALUE!</v>
      </c>
      <c r="O41" s="20" t="e">
        <f t="shared" si="14"/>
        <v>#VALUE!</v>
      </c>
      <c r="P41" s="20" t="e">
        <f t="shared" si="14"/>
        <v>#VALUE!</v>
      </c>
      <c r="Q41" s="20" t="e">
        <f t="shared" si="14"/>
        <v>#VALUE!</v>
      </c>
    </row>
    <row r="42" spans="2:17" x14ac:dyDescent="0.25">
      <c r="B42" s="4"/>
      <c r="C42" s="20" t="e">
        <f t="shared" ref="C42:Q42" si="15">(C21-C$23)^2</f>
        <v>#VALUE!</v>
      </c>
      <c r="D42" s="20" t="e">
        <f t="shared" si="15"/>
        <v>#VALUE!</v>
      </c>
      <c r="E42" s="20" t="e">
        <f t="shared" si="15"/>
        <v>#VALUE!</v>
      </c>
      <c r="F42" s="20" t="e">
        <f t="shared" si="15"/>
        <v>#VALUE!</v>
      </c>
      <c r="G42" s="20" t="e">
        <f t="shared" si="15"/>
        <v>#VALUE!</v>
      </c>
      <c r="H42" s="20" t="e">
        <f t="shared" si="15"/>
        <v>#VALUE!</v>
      </c>
      <c r="I42" s="20" t="e">
        <f t="shared" si="15"/>
        <v>#VALUE!</v>
      </c>
      <c r="J42" s="20" t="e">
        <f t="shared" si="15"/>
        <v>#VALUE!</v>
      </c>
      <c r="K42" s="20" t="e">
        <f t="shared" si="15"/>
        <v>#VALUE!</v>
      </c>
      <c r="L42" s="20" t="e">
        <f t="shared" si="15"/>
        <v>#VALUE!</v>
      </c>
      <c r="M42" s="20" t="e">
        <f t="shared" si="15"/>
        <v>#VALUE!</v>
      </c>
      <c r="N42" s="20" t="e">
        <f t="shared" si="15"/>
        <v>#VALUE!</v>
      </c>
      <c r="O42" s="20" t="e">
        <f t="shared" si="15"/>
        <v>#VALUE!</v>
      </c>
      <c r="P42" s="20" t="e">
        <f t="shared" si="15"/>
        <v>#VALUE!</v>
      </c>
      <c r="Q42" s="20" t="e">
        <f t="shared" si="15"/>
        <v>#VALUE!</v>
      </c>
    </row>
    <row r="43" spans="2:17" x14ac:dyDescent="0.25">
      <c r="B43" s="4"/>
      <c r="C43" s="20" t="e">
        <f t="shared" ref="C43:Q43" si="16">(C22-C$23)^2</f>
        <v>#VALUE!</v>
      </c>
      <c r="D43" s="20" t="e">
        <f t="shared" si="16"/>
        <v>#VALUE!</v>
      </c>
      <c r="E43" s="20" t="e">
        <f t="shared" si="16"/>
        <v>#VALUE!</v>
      </c>
      <c r="F43" s="20" t="e">
        <f t="shared" si="16"/>
        <v>#VALUE!</v>
      </c>
      <c r="G43" s="20" t="e">
        <f t="shared" si="16"/>
        <v>#VALUE!</v>
      </c>
      <c r="H43" s="20" t="e">
        <f t="shared" si="16"/>
        <v>#VALUE!</v>
      </c>
      <c r="I43" s="20" t="e">
        <f t="shared" si="16"/>
        <v>#VALUE!</v>
      </c>
      <c r="J43" s="20" t="e">
        <f t="shared" si="16"/>
        <v>#VALUE!</v>
      </c>
      <c r="K43" s="20" t="e">
        <f t="shared" si="16"/>
        <v>#VALUE!</v>
      </c>
      <c r="L43" s="20" t="e">
        <f t="shared" si="16"/>
        <v>#VALUE!</v>
      </c>
      <c r="M43" s="20" t="e">
        <f t="shared" si="16"/>
        <v>#VALUE!</v>
      </c>
      <c r="N43" s="20" t="e">
        <f t="shared" si="16"/>
        <v>#VALUE!</v>
      </c>
      <c r="O43" s="20" t="e">
        <f t="shared" si="16"/>
        <v>#VALUE!</v>
      </c>
      <c r="P43" s="20" t="e">
        <f t="shared" si="16"/>
        <v>#VALUE!</v>
      </c>
      <c r="Q43" s="20" t="e">
        <f t="shared" si="16"/>
        <v>#VALUE!</v>
      </c>
    </row>
    <row r="46" spans="2:17" x14ac:dyDescent="0.25">
      <c r="B46" s="63" t="s">
        <v>65</v>
      </c>
      <c r="C46" s="63"/>
      <c r="D46" s="63"/>
      <c r="E46" s="26"/>
      <c r="F46" s="26"/>
      <c r="G46" s="26"/>
      <c r="H46" s="26"/>
      <c r="I46" s="26"/>
      <c r="J46" s="26"/>
      <c r="K46" s="26"/>
      <c r="L46" s="26"/>
      <c r="M46" s="26"/>
      <c r="N46" s="26"/>
      <c r="O46" s="26"/>
      <c r="P46" s="26"/>
      <c r="Q46" s="26"/>
    </row>
    <row r="47" spans="2:17" x14ac:dyDescent="0.25">
      <c r="B47" s="6" t="s">
        <v>16</v>
      </c>
      <c r="C47" s="4" t="s">
        <v>10</v>
      </c>
      <c r="D47" s="4" t="s">
        <v>11</v>
      </c>
      <c r="E47" s="4" t="s">
        <v>12</v>
      </c>
      <c r="F47" s="4" t="s">
        <v>13</v>
      </c>
      <c r="G47" s="4" t="s">
        <v>14</v>
      </c>
      <c r="H47" s="4" t="s">
        <v>15</v>
      </c>
      <c r="I47" s="4"/>
      <c r="J47" s="4"/>
      <c r="K47" s="4"/>
      <c r="L47" s="4"/>
      <c r="M47" s="4"/>
      <c r="N47" s="4"/>
      <c r="O47" s="4"/>
      <c r="P47" s="4"/>
      <c r="Q47" s="4"/>
    </row>
    <row r="48" spans="2:17" x14ac:dyDescent="0.25">
      <c r="B48" s="4" t="s">
        <v>4</v>
      </c>
      <c r="C48" s="20">
        <f>(C8-C$24)^2</f>
        <v>3.4322437673130202E-4</v>
      </c>
      <c r="D48" s="20">
        <f t="shared" ref="D48:Q48" si="17">(D8-D$24)^2</f>
        <v>1.4062499999999999E-3</v>
      </c>
      <c r="E48" s="20">
        <f t="shared" si="17"/>
        <v>1.6079109891784784E-3</v>
      </c>
      <c r="F48" s="20">
        <f t="shared" si="17"/>
        <v>3.3284023668639058E-5</v>
      </c>
      <c r="G48" s="20">
        <f t="shared" si="17"/>
        <v>2.1777777777777782E-5</v>
      </c>
      <c r="H48" s="20">
        <f t="shared" si="17"/>
        <v>2.5000000000000009E-3</v>
      </c>
      <c r="I48" s="20" t="e">
        <f t="shared" si="17"/>
        <v>#VALUE!</v>
      </c>
      <c r="J48" s="20" t="e">
        <f t="shared" si="17"/>
        <v>#VALUE!</v>
      </c>
      <c r="K48" s="20" t="e">
        <f t="shared" si="17"/>
        <v>#VALUE!</v>
      </c>
      <c r="L48" s="20" t="e">
        <f t="shared" si="17"/>
        <v>#VALUE!</v>
      </c>
      <c r="M48" s="20" t="e">
        <f t="shared" si="17"/>
        <v>#VALUE!</v>
      </c>
      <c r="N48" s="20" t="e">
        <f t="shared" si="17"/>
        <v>#VALUE!</v>
      </c>
      <c r="O48" s="20" t="e">
        <f t="shared" si="17"/>
        <v>#VALUE!</v>
      </c>
      <c r="P48" s="20" t="e">
        <f t="shared" si="17"/>
        <v>#VALUE!</v>
      </c>
      <c r="Q48" s="20" t="e">
        <f t="shared" si="17"/>
        <v>#VALUE!</v>
      </c>
    </row>
    <row r="49" spans="2:17" x14ac:dyDescent="0.25">
      <c r="B49" s="4" t="s">
        <v>5</v>
      </c>
      <c r="C49" s="20">
        <f t="shared" ref="C49:Q49" si="18">(C9-C$24)^2</f>
        <v>6.3822714681440438E-4</v>
      </c>
      <c r="D49" s="20">
        <f t="shared" si="18"/>
        <v>5.6249999999999998E-5</v>
      </c>
      <c r="E49" s="20">
        <f t="shared" si="18"/>
        <v>5.9804444444444427E-3</v>
      </c>
      <c r="F49" s="20">
        <f t="shared" si="18"/>
        <v>6.5236686390532543E-5</v>
      </c>
      <c r="G49" s="20">
        <f t="shared" si="18"/>
        <v>0</v>
      </c>
      <c r="H49" s="20">
        <f t="shared" si="18"/>
        <v>1.4062499999999999E-3</v>
      </c>
      <c r="I49" s="20" t="e">
        <f t="shared" si="18"/>
        <v>#VALUE!</v>
      </c>
      <c r="J49" s="20" t="e">
        <f t="shared" si="18"/>
        <v>#VALUE!</v>
      </c>
      <c r="K49" s="20" t="e">
        <f t="shared" si="18"/>
        <v>#VALUE!</v>
      </c>
      <c r="L49" s="20" t="e">
        <f t="shared" si="18"/>
        <v>#VALUE!</v>
      </c>
      <c r="M49" s="20" t="e">
        <f t="shared" si="18"/>
        <v>#VALUE!</v>
      </c>
      <c r="N49" s="20" t="e">
        <f t="shared" si="18"/>
        <v>#VALUE!</v>
      </c>
      <c r="O49" s="20" t="e">
        <f t="shared" si="18"/>
        <v>#VALUE!</v>
      </c>
      <c r="P49" s="20" t="e">
        <f t="shared" si="18"/>
        <v>#VALUE!</v>
      </c>
      <c r="Q49" s="20" t="e">
        <f t="shared" si="18"/>
        <v>#VALUE!</v>
      </c>
    </row>
    <row r="50" spans="2:17" x14ac:dyDescent="0.25">
      <c r="B50" s="4" t="s">
        <v>6</v>
      </c>
      <c r="C50" s="20">
        <f t="shared" ref="C50:Q50" si="19">(C10-C$24)^2</f>
        <v>1.1346260387811627E-5</v>
      </c>
      <c r="D50" s="20">
        <f t="shared" si="19"/>
        <v>0</v>
      </c>
      <c r="E50" s="20">
        <f t="shared" si="19"/>
        <v>8.6650815424477986E-5</v>
      </c>
      <c r="F50" s="20">
        <f t="shared" si="19"/>
        <v>0</v>
      </c>
      <c r="G50" s="20">
        <f t="shared" si="19"/>
        <v>1.185679012345679E-4</v>
      </c>
      <c r="H50" s="20">
        <f t="shared" si="19"/>
        <v>1.0000000000000002E-2</v>
      </c>
      <c r="I50" s="20" t="e">
        <f t="shared" si="19"/>
        <v>#VALUE!</v>
      </c>
      <c r="J50" s="20" t="e">
        <f t="shared" si="19"/>
        <v>#VALUE!</v>
      </c>
      <c r="K50" s="20" t="e">
        <f t="shared" si="19"/>
        <v>#VALUE!</v>
      </c>
      <c r="L50" s="20" t="e">
        <f t="shared" si="19"/>
        <v>#VALUE!</v>
      </c>
      <c r="M50" s="20" t="e">
        <f t="shared" si="19"/>
        <v>#VALUE!</v>
      </c>
      <c r="N50" s="20" t="e">
        <f t="shared" si="19"/>
        <v>#VALUE!</v>
      </c>
      <c r="O50" s="20" t="e">
        <f t="shared" si="19"/>
        <v>#VALUE!</v>
      </c>
      <c r="P50" s="20" t="e">
        <f t="shared" si="19"/>
        <v>#VALUE!</v>
      </c>
      <c r="Q50" s="20" t="e">
        <f t="shared" si="19"/>
        <v>#VALUE!</v>
      </c>
    </row>
    <row r="51" spans="2:17" x14ac:dyDescent="0.25">
      <c r="B51" s="4" t="s">
        <v>7</v>
      </c>
      <c r="C51" s="20">
        <f t="shared" ref="C51:Q51" si="20">(C11-C$24)^2</f>
        <v>0</v>
      </c>
      <c r="D51" s="20">
        <f t="shared" si="20"/>
        <v>0</v>
      </c>
      <c r="E51" s="20">
        <f t="shared" si="20"/>
        <v>0</v>
      </c>
      <c r="F51" s="20">
        <f t="shared" si="20"/>
        <v>0</v>
      </c>
      <c r="G51" s="20">
        <f t="shared" si="20"/>
        <v>6.9930864197530879E-4</v>
      </c>
      <c r="H51" s="20">
        <f t="shared" si="20"/>
        <v>0</v>
      </c>
      <c r="I51" s="20" t="e">
        <f t="shared" si="20"/>
        <v>#VALUE!</v>
      </c>
      <c r="J51" s="20" t="e">
        <f t="shared" si="20"/>
        <v>#VALUE!</v>
      </c>
      <c r="K51" s="20" t="e">
        <f t="shared" si="20"/>
        <v>#VALUE!</v>
      </c>
      <c r="L51" s="20" t="e">
        <f t="shared" si="20"/>
        <v>#VALUE!</v>
      </c>
      <c r="M51" s="20" t="e">
        <f t="shared" si="20"/>
        <v>#VALUE!</v>
      </c>
      <c r="N51" s="20" t="e">
        <f t="shared" si="20"/>
        <v>#VALUE!</v>
      </c>
      <c r="O51" s="20" t="e">
        <f t="shared" si="20"/>
        <v>#VALUE!</v>
      </c>
      <c r="P51" s="20" t="e">
        <f t="shared" si="20"/>
        <v>#VALUE!</v>
      </c>
      <c r="Q51" s="20" t="e">
        <f t="shared" si="20"/>
        <v>#VALUE!</v>
      </c>
    </row>
    <row r="52" spans="2:17" x14ac:dyDescent="0.25">
      <c r="B52" s="4" t="s">
        <v>8</v>
      </c>
      <c r="C52" s="20">
        <f t="shared" ref="C52:Q52" si="21">(C12-C$24)^2</f>
        <v>1.024E-3</v>
      </c>
      <c r="D52" s="20">
        <f t="shared" si="21"/>
        <v>5.6249999999999998E-5</v>
      </c>
      <c r="E52" s="20">
        <f t="shared" si="21"/>
        <v>7.3832647462277077E-3</v>
      </c>
      <c r="F52" s="20">
        <f t="shared" si="21"/>
        <v>6.5236686390532543E-5</v>
      </c>
      <c r="G52" s="20">
        <f t="shared" si="21"/>
        <v>0</v>
      </c>
      <c r="H52" s="20">
        <f t="shared" si="21"/>
        <v>3.90625E-3</v>
      </c>
      <c r="I52" s="20" t="e">
        <f t="shared" si="21"/>
        <v>#VALUE!</v>
      </c>
      <c r="J52" s="20" t="e">
        <f t="shared" si="21"/>
        <v>#VALUE!</v>
      </c>
      <c r="K52" s="20" t="e">
        <f t="shared" si="21"/>
        <v>#VALUE!</v>
      </c>
      <c r="L52" s="20" t="e">
        <f t="shared" si="21"/>
        <v>#VALUE!</v>
      </c>
      <c r="M52" s="20" t="e">
        <f t="shared" si="21"/>
        <v>#VALUE!</v>
      </c>
      <c r="N52" s="20" t="e">
        <f t="shared" si="21"/>
        <v>#VALUE!</v>
      </c>
      <c r="O52" s="20" t="e">
        <f t="shared" si="21"/>
        <v>#VALUE!</v>
      </c>
      <c r="P52" s="20" t="e">
        <f t="shared" si="21"/>
        <v>#VALUE!</v>
      </c>
      <c r="Q52" s="20" t="e">
        <f t="shared" si="21"/>
        <v>#VALUE!</v>
      </c>
    </row>
    <row r="53" spans="2:17" x14ac:dyDescent="0.25">
      <c r="B53" s="4" t="s">
        <v>9</v>
      </c>
      <c r="C53" s="20">
        <f t="shared" ref="C53:Q53" si="22">(C13-C$24)^2</f>
        <v>9.1904709141274249E-4</v>
      </c>
      <c r="D53" s="20">
        <f t="shared" si="22"/>
        <v>5.6249999999999998E-5</v>
      </c>
      <c r="E53" s="20">
        <f t="shared" si="22"/>
        <v>5.9804444444444427E-3</v>
      </c>
      <c r="F53" s="20">
        <f t="shared" si="22"/>
        <v>6.5236686390532543E-5</v>
      </c>
      <c r="G53" s="20">
        <f t="shared" si="22"/>
        <v>0</v>
      </c>
      <c r="H53" s="20">
        <f t="shared" si="22"/>
        <v>0</v>
      </c>
      <c r="I53" s="20" t="e">
        <f t="shared" si="22"/>
        <v>#VALUE!</v>
      </c>
      <c r="J53" s="20" t="e">
        <f t="shared" si="22"/>
        <v>#VALUE!</v>
      </c>
      <c r="K53" s="20" t="e">
        <f t="shared" si="22"/>
        <v>#VALUE!</v>
      </c>
      <c r="L53" s="20" t="e">
        <f t="shared" si="22"/>
        <v>#VALUE!</v>
      </c>
      <c r="M53" s="20" t="e">
        <f t="shared" si="22"/>
        <v>#VALUE!</v>
      </c>
      <c r="N53" s="20" t="e">
        <f t="shared" si="22"/>
        <v>#VALUE!</v>
      </c>
      <c r="O53" s="20" t="e">
        <f t="shared" si="22"/>
        <v>#VALUE!</v>
      </c>
      <c r="P53" s="20" t="e">
        <f t="shared" si="22"/>
        <v>#VALUE!</v>
      </c>
      <c r="Q53" s="20" t="e">
        <f t="shared" si="22"/>
        <v>#VALUE!</v>
      </c>
    </row>
    <row r="54" spans="2:17" x14ac:dyDescent="0.25">
      <c r="B54" s="4"/>
      <c r="C54" s="20" t="e">
        <f t="shared" ref="C54:Q54" si="23">(C14-C$24)^2</f>
        <v>#VALUE!</v>
      </c>
      <c r="D54" s="20" t="e">
        <f t="shared" si="23"/>
        <v>#VALUE!</v>
      </c>
      <c r="E54" s="20" t="e">
        <f t="shared" si="23"/>
        <v>#VALUE!</v>
      </c>
      <c r="F54" s="20" t="e">
        <f t="shared" si="23"/>
        <v>#VALUE!</v>
      </c>
      <c r="G54" s="20" t="e">
        <f t="shared" si="23"/>
        <v>#VALUE!</v>
      </c>
      <c r="H54" s="20" t="e">
        <f t="shared" si="23"/>
        <v>#VALUE!</v>
      </c>
      <c r="I54" s="20" t="e">
        <f t="shared" si="23"/>
        <v>#VALUE!</v>
      </c>
      <c r="J54" s="20" t="e">
        <f t="shared" si="23"/>
        <v>#VALUE!</v>
      </c>
      <c r="K54" s="20" t="e">
        <f t="shared" si="23"/>
        <v>#VALUE!</v>
      </c>
      <c r="L54" s="20" t="e">
        <f t="shared" si="23"/>
        <v>#VALUE!</v>
      </c>
      <c r="M54" s="20" t="e">
        <f t="shared" si="23"/>
        <v>#VALUE!</v>
      </c>
      <c r="N54" s="20" t="e">
        <f t="shared" si="23"/>
        <v>#VALUE!</v>
      </c>
      <c r="O54" s="20" t="e">
        <f t="shared" si="23"/>
        <v>#VALUE!</v>
      </c>
      <c r="P54" s="20" t="e">
        <f t="shared" si="23"/>
        <v>#VALUE!</v>
      </c>
      <c r="Q54" s="20" t="e">
        <f t="shared" si="23"/>
        <v>#VALUE!</v>
      </c>
    </row>
    <row r="55" spans="2:17" x14ac:dyDescent="0.25">
      <c r="B55" s="4"/>
      <c r="C55" s="20" t="e">
        <f t="shared" ref="C55:Q55" si="24">(C15-C$24)^2</f>
        <v>#VALUE!</v>
      </c>
      <c r="D55" s="20" t="e">
        <f t="shared" si="24"/>
        <v>#VALUE!</v>
      </c>
      <c r="E55" s="20" t="e">
        <f t="shared" si="24"/>
        <v>#VALUE!</v>
      </c>
      <c r="F55" s="20" t="e">
        <f t="shared" si="24"/>
        <v>#VALUE!</v>
      </c>
      <c r="G55" s="20" t="e">
        <f t="shared" si="24"/>
        <v>#VALUE!</v>
      </c>
      <c r="H55" s="20" t="e">
        <f t="shared" si="24"/>
        <v>#VALUE!</v>
      </c>
      <c r="I55" s="20" t="e">
        <f t="shared" si="24"/>
        <v>#VALUE!</v>
      </c>
      <c r="J55" s="20" t="e">
        <f t="shared" si="24"/>
        <v>#VALUE!</v>
      </c>
      <c r="K55" s="20" t="e">
        <f t="shared" si="24"/>
        <v>#VALUE!</v>
      </c>
      <c r="L55" s="20" t="e">
        <f t="shared" si="24"/>
        <v>#VALUE!</v>
      </c>
      <c r="M55" s="20" t="e">
        <f t="shared" si="24"/>
        <v>#VALUE!</v>
      </c>
      <c r="N55" s="20" t="e">
        <f t="shared" si="24"/>
        <v>#VALUE!</v>
      </c>
      <c r="O55" s="20" t="e">
        <f t="shared" si="24"/>
        <v>#VALUE!</v>
      </c>
      <c r="P55" s="20" t="e">
        <f t="shared" si="24"/>
        <v>#VALUE!</v>
      </c>
      <c r="Q55" s="20" t="e">
        <f t="shared" si="24"/>
        <v>#VALUE!</v>
      </c>
    </row>
    <row r="56" spans="2:17" x14ac:dyDescent="0.25">
      <c r="B56" s="4"/>
      <c r="C56" s="20" t="e">
        <f t="shared" ref="C56:Q56" si="25">(C16-C$24)^2</f>
        <v>#VALUE!</v>
      </c>
      <c r="D56" s="20" t="e">
        <f t="shared" si="25"/>
        <v>#VALUE!</v>
      </c>
      <c r="E56" s="20" t="e">
        <f t="shared" si="25"/>
        <v>#VALUE!</v>
      </c>
      <c r="F56" s="20" t="e">
        <f t="shared" si="25"/>
        <v>#VALUE!</v>
      </c>
      <c r="G56" s="20" t="e">
        <f t="shared" si="25"/>
        <v>#VALUE!</v>
      </c>
      <c r="H56" s="20" t="e">
        <f t="shared" si="25"/>
        <v>#VALUE!</v>
      </c>
      <c r="I56" s="20" t="e">
        <f t="shared" si="25"/>
        <v>#VALUE!</v>
      </c>
      <c r="J56" s="20" t="e">
        <f t="shared" si="25"/>
        <v>#VALUE!</v>
      </c>
      <c r="K56" s="20" t="e">
        <f t="shared" si="25"/>
        <v>#VALUE!</v>
      </c>
      <c r="L56" s="20" t="e">
        <f t="shared" si="25"/>
        <v>#VALUE!</v>
      </c>
      <c r="M56" s="20" t="e">
        <f t="shared" si="25"/>
        <v>#VALUE!</v>
      </c>
      <c r="N56" s="20" t="e">
        <f t="shared" si="25"/>
        <v>#VALUE!</v>
      </c>
      <c r="O56" s="20" t="e">
        <f t="shared" si="25"/>
        <v>#VALUE!</v>
      </c>
      <c r="P56" s="20" t="e">
        <f t="shared" si="25"/>
        <v>#VALUE!</v>
      </c>
      <c r="Q56" s="20" t="e">
        <f t="shared" si="25"/>
        <v>#VALUE!</v>
      </c>
    </row>
    <row r="57" spans="2:17" x14ac:dyDescent="0.25">
      <c r="B57" s="4"/>
      <c r="C57" s="20" t="e">
        <f t="shared" ref="C57:Q57" si="26">(C17-C$24)^2</f>
        <v>#VALUE!</v>
      </c>
      <c r="D57" s="20" t="e">
        <f t="shared" si="26"/>
        <v>#VALUE!</v>
      </c>
      <c r="E57" s="20" t="e">
        <f t="shared" si="26"/>
        <v>#VALUE!</v>
      </c>
      <c r="F57" s="20" t="e">
        <f t="shared" si="26"/>
        <v>#VALUE!</v>
      </c>
      <c r="G57" s="20" t="e">
        <f t="shared" si="26"/>
        <v>#VALUE!</v>
      </c>
      <c r="H57" s="20" t="e">
        <f t="shared" si="26"/>
        <v>#VALUE!</v>
      </c>
      <c r="I57" s="20" t="e">
        <f t="shared" si="26"/>
        <v>#VALUE!</v>
      </c>
      <c r="J57" s="20" t="e">
        <f t="shared" si="26"/>
        <v>#VALUE!</v>
      </c>
      <c r="K57" s="20" t="e">
        <f t="shared" si="26"/>
        <v>#VALUE!</v>
      </c>
      <c r="L57" s="20" t="e">
        <f t="shared" si="26"/>
        <v>#VALUE!</v>
      </c>
      <c r="M57" s="20" t="e">
        <f t="shared" si="26"/>
        <v>#VALUE!</v>
      </c>
      <c r="N57" s="20" t="e">
        <f t="shared" si="26"/>
        <v>#VALUE!</v>
      </c>
      <c r="O57" s="20" t="e">
        <f t="shared" si="26"/>
        <v>#VALUE!</v>
      </c>
      <c r="P57" s="20" t="e">
        <f t="shared" si="26"/>
        <v>#VALUE!</v>
      </c>
      <c r="Q57" s="20" t="e">
        <f t="shared" si="26"/>
        <v>#VALUE!</v>
      </c>
    </row>
    <row r="58" spans="2:17" x14ac:dyDescent="0.25">
      <c r="B58" s="4"/>
      <c r="C58" s="20" t="e">
        <f t="shared" ref="C58:Q58" si="27">(C18-C$24)^2</f>
        <v>#VALUE!</v>
      </c>
      <c r="D58" s="20" t="e">
        <f t="shared" si="27"/>
        <v>#VALUE!</v>
      </c>
      <c r="E58" s="20" t="e">
        <f t="shared" si="27"/>
        <v>#VALUE!</v>
      </c>
      <c r="F58" s="20" t="e">
        <f t="shared" si="27"/>
        <v>#VALUE!</v>
      </c>
      <c r="G58" s="20" t="e">
        <f t="shared" si="27"/>
        <v>#VALUE!</v>
      </c>
      <c r="H58" s="20" t="e">
        <f t="shared" si="27"/>
        <v>#VALUE!</v>
      </c>
      <c r="I58" s="20" t="e">
        <f t="shared" si="27"/>
        <v>#VALUE!</v>
      </c>
      <c r="J58" s="20" t="e">
        <f t="shared" si="27"/>
        <v>#VALUE!</v>
      </c>
      <c r="K58" s="20" t="e">
        <f t="shared" si="27"/>
        <v>#VALUE!</v>
      </c>
      <c r="L58" s="20" t="e">
        <f t="shared" si="27"/>
        <v>#VALUE!</v>
      </c>
      <c r="M58" s="20" t="e">
        <f t="shared" si="27"/>
        <v>#VALUE!</v>
      </c>
      <c r="N58" s="20" t="e">
        <f t="shared" si="27"/>
        <v>#VALUE!</v>
      </c>
      <c r="O58" s="20" t="e">
        <f t="shared" si="27"/>
        <v>#VALUE!</v>
      </c>
      <c r="P58" s="20" t="e">
        <f t="shared" si="27"/>
        <v>#VALUE!</v>
      </c>
      <c r="Q58" s="20" t="e">
        <f t="shared" si="27"/>
        <v>#VALUE!</v>
      </c>
    </row>
    <row r="59" spans="2:17" x14ac:dyDescent="0.25">
      <c r="B59" s="4"/>
      <c r="C59" s="20" t="e">
        <f t="shared" ref="C59:Q59" si="28">(C19-C$24)^2</f>
        <v>#VALUE!</v>
      </c>
      <c r="D59" s="20" t="e">
        <f t="shared" si="28"/>
        <v>#VALUE!</v>
      </c>
      <c r="E59" s="20" t="e">
        <f t="shared" si="28"/>
        <v>#VALUE!</v>
      </c>
      <c r="F59" s="20" t="e">
        <f t="shared" si="28"/>
        <v>#VALUE!</v>
      </c>
      <c r="G59" s="20" t="e">
        <f t="shared" si="28"/>
        <v>#VALUE!</v>
      </c>
      <c r="H59" s="20" t="e">
        <f t="shared" si="28"/>
        <v>#VALUE!</v>
      </c>
      <c r="I59" s="20" t="e">
        <f t="shared" si="28"/>
        <v>#VALUE!</v>
      </c>
      <c r="J59" s="20" t="e">
        <f t="shared" si="28"/>
        <v>#VALUE!</v>
      </c>
      <c r="K59" s="20" t="e">
        <f t="shared" si="28"/>
        <v>#VALUE!</v>
      </c>
      <c r="L59" s="20" t="e">
        <f t="shared" si="28"/>
        <v>#VALUE!</v>
      </c>
      <c r="M59" s="20" t="e">
        <f t="shared" si="28"/>
        <v>#VALUE!</v>
      </c>
      <c r="N59" s="20" t="e">
        <f t="shared" si="28"/>
        <v>#VALUE!</v>
      </c>
      <c r="O59" s="20" t="e">
        <f t="shared" si="28"/>
        <v>#VALUE!</v>
      </c>
      <c r="P59" s="20" t="e">
        <f t="shared" si="28"/>
        <v>#VALUE!</v>
      </c>
      <c r="Q59" s="20" t="e">
        <f t="shared" si="28"/>
        <v>#VALUE!</v>
      </c>
    </row>
    <row r="60" spans="2:17" x14ac:dyDescent="0.25">
      <c r="B60" s="4"/>
      <c r="C60" s="20" t="e">
        <f t="shared" ref="C60:Q60" si="29">(C20-C$24)^2</f>
        <v>#VALUE!</v>
      </c>
      <c r="D60" s="20" t="e">
        <f t="shared" si="29"/>
        <v>#VALUE!</v>
      </c>
      <c r="E60" s="20" t="e">
        <f t="shared" si="29"/>
        <v>#VALUE!</v>
      </c>
      <c r="F60" s="20" t="e">
        <f t="shared" si="29"/>
        <v>#VALUE!</v>
      </c>
      <c r="G60" s="20" t="e">
        <f t="shared" si="29"/>
        <v>#VALUE!</v>
      </c>
      <c r="H60" s="20" t="e">
        <f t="shared" si="29"/>
        <v>#VALUE!</v>
      </c>
      <c r="I60" s="20" t="e">
        <f t="shared" si="29"/>
        <v>#VALUE!</v>
      </c>
      <c r="J60" s="20" t="e">
        <f t="shared" si="29"/>
        <v>#VALUE!</v>
      </c>
      <c r="K60" s="20" t="e">
        <f t="shared" si="29"/>
        <v>#VALUE!</v>
      </c>
      <c r="L60" s="20" t="e">
        <f t="shared" si="29"/>
        <v>#VALUE!</v>
      </c>
      <c r="M60" s="20" t="e">
        <f t="shared" si="29"/>
        <v>#VALUE!</v>
      </c>
      <c r="N60" s="20" t="e">
        <f t="shared" si="29"/>
        <v>#VALUE!</v>
      </c>
      <c r="O60" s="20" t="e">
        <f t="shared" si="29"/>
        <v>#VALUE!</v>
      </c>
      <c r="P60" s="20" t="e">
        <f t="shared" si="29"/>
        <v>#VALUE!</v>
      </c>
      <c r="Q60" s="20" t="e">
        <f t="shared" si="29"/>
        <v>#VALUE!</v>
      </c>
    </row>
    <row r="61" spans="2:17" x14ac:dyDescent="0.25">
      <c r="B61" s="4"/>
      <c r="C61" s="20" t="e">
        <f t="shared" ref="C61:Q61" si="30">(C21-C$24)^2</f>
        <v>#VALUE!</v>
      </c>
      <c r="D61" s="20" t="e">
        <f t="shared" si="30"/>
        <v>#VALUE!</v>
      </c>
      <c r="E61" s="20" t="e">
        <f t="shared" si="30"/>
        <v>#VALUE!</v>
      </c>
      <c r="F61" s="20" t="e">
        <f t="shared" si="30"/>
        <v>#VALUE!</v>
      </c>
      <c r="G61" s="20" t="e">
        <f t="shared" si="30"/>
        <v>#VALUE!</v>
      </c>
      <c r="H61" s="20" t="e">
        <f t="shared" si="30"/>
        <v>#VALUE!</v>
      </c>
      <c r="I61" s="20" t="e">
        <f t="shared" si="30"/>
        <v>#VALUE!</v>
      </c>
      <c r="J61" s="20" t="e">
        <f t="shared" si="30"/>
        <v>#VALUE!</v>
      </c>
      <c r="K61" s="20" t="e">
        <f t="shared" si="30"/>
        <v>#VALUE!</v>
      </c>
      <c r="L61" s="20" t="e">
        <f t="shared" si="30"/>
        <v>#VALUE!</v>
      </c>
      <c r="M61" s="20" t="e">
        <f t="shared" si="30"/>
        <v>#VALUE!</v>
      </c>
      <c r="N61" s="20" t="e">
        <f t="shared" si="30"/>
        <v>#VALUE!</v>
      </c>
      <c r="O61" s="20" t="e">
        <f t="shared" si="30"/>
        <v>#VALUE!</v>
      </c>
      <c r="P61" s="20" t="e">
        <f t="shared" si="30"/>
        <v>#VALUE!</v>
      </c>
      <c r="Q61" s="20" t="e">
        <f t="shared" si="30"/>
        <v>#VALUE!</v>
      </c>
    </row>
    <row r="62" spans="2:17" x14ac:dyDescent="0.25">
      <c r="B62" s="4"/>
      <c r="C62" s="20" t="e">
        <f t="shared" ref="C62:Q62" si="31">(C22-C$24)^2</f>
        <v>#VALUE!</v>
      </c>
      <c r="D62" s="20" t="e">
        <f t="shared" si="31"/>
        <v>#VALUE!</v>
      </c>
      <c r="E62" s="20" t="e">
        <f t="shared" si="31"/>
        <v>#VALUE!</v>
      </c>
      <c r="F62" s="20" t="e">
        <f t="shared" si="31"/>
        <v>#VALUE!</v>
      </c>
      <c r="G62" s="20" t="e">
        <f t="shared" si="31"/>
        <v>#VALUE!</v>
      </c>
      <c r="H62" s="20" t="e">
        <f t="shared" si="31"/>
        <v>#VALUE!</v>
      </c>
      <c r="I62" s="20" t="e">
        <f t="shared" si="31"/>
        <v>#VALUE!</v>
      </c>
      <c r="J62" s="20" t="e">
        <f t="shared" si="31"/>
        <v>#VALUE!</v>
      </c>
      <c r="K62" s="20" t="e">
        <f t="shared" si="31"/>
        <v>#VALUE!</v>
      </c>
      <c r="L62" s="20" t="e">
        <f t="shared" si="31"/>
        <v>#VALUE!</v>
      </c>
      <c r="M62" s="20" t="e">
        <f t="shared" si="31"/>
        <v>#VALUE!</v>
      </c>
      <c r="N62" s="20" t="e">
        <f t="shared" si="31"/>
        <v>#VALUE!</v>
      </c>
      <c r="O62" s="20" t="e">
        <f t="shared" si="31"/>
        <v>#VALUE!</v>
      </c>
      <c r="P62" s="20" t="e">
        <f t="shared" si="31"/>
        <v>#VALUE!</v>
      </c>
      <c r="Q62" s="20" t="e">
        <f t="shared" si="31"/>
        <v>#VALUE!</v>
      </c>
    </row>
    <row r="65" spans="2:13" x14ac:dyDescent="0.25">
      <c r="B65" s="63" t="s">
        <v>66</v>
      </c>
      <c r="C65" s="63"/>
      <c r="D65" s="63"/>
    </row>
    <row r="66" spans="2:13" x14ac:dyDescent="0.25">
      <c r="B66" s="6" t="s">
        <v>52</v>
      </c>
      <c r="C66" s="64" t="s">
        <v>67</v>
      </c>
      <c r="D66" s="65"/>
      <c r="E66" s="65"/>
      <c r="F66" s="65"/>
      <c r="G66" s="64" t="s">
        <v>68</v>
      </c>
      <c r="H66" s="65"/>
      <c r="I66" s="65"/>
      <c r="J66" s="65"/>
      <c r="K66" s="66" t="s">
        <v>69</v>
      </c>
      <c r="L66" s="66"/>
      <c r="M66" s="66"/>
    </row>
    <row r="67" spans="2:13" x14ac:dyDescent="0.25">
      <c r="B67" s="4" t="s">
        <v>4</v>
      </c>
      <c r="C67" s="60">
        <f>(SUM(C29:H29))^(1/2)</f>
        <v>7.2534583846998332E-2</v>
      </c>
      <c r="D67" s="61"/>
      <c r="E67" s="61"/>
      <c r="F67" s="62"/>
      <c r="G67" s="60">
        <f>(SUM(C48:H48))^(1/2)</f>
        <v>7.6892438947897851E-2</v>
      </c>
      <c r="H67" s="61"/>
      <c r="I67" s="61"/>
      <c r="J67" s="62"/>
      <c r="K67" s="60">
        <f>G67/(C67+G67)</f>
        <v>0.51458188425155582</v>
      </c>
      <c r="L67" s="61"/>
      <c r="M67" s="62"/>
    </row>
    <row r="68" spans="2:13" x14ac:dyDescent="0.25">
      <c r="B68" s="4" t="s">
        <v>5</v>
      </c>
      <c r="C68" s="60">
        <f t="shared" ref="C68:C81" si="32">(SUM(C30:H30))^(1/2)</f>
        <v>7.4998508858435523E-2</v>
      </c>
      <c r="D68" s="61"/>
      <c r="E68" s="61"/>
      <c r="F68" s="62"/>
      <c r="G68" s="60">
        <f t="shared" ref="G68:G81" si="33">(SUM(C49:H49))^(1/2)</f>
        <v>9.0257455523903282E-2</v>
      </c>
      <c r="H68" s="61"/>
      <c r="I68" s="61"/>
      <c r="J68" s="62"/>
      <c r="K68" s="60">
        <f t="shared" ref="K68:K81" si="34">G68/(C68+G68)</f>
        <v>0.54616761253519541</v>
      </c>
      <c r="L68" s="61"/>
      <c r="M68" s="62"/>
    </row>
    <row r="69" spans="2:13" x14ac:dyDescent="0.25">
      <c r="B69" s="4" t="s">
        <v>6</v>
      </c>
      <c r="C69" s="60">
        <f t="shared" si="32"/>
        <v>9.1670265124637954E-2</v>
      </c>
      <c r="D69" s="61"/>
      <c r="E69" s="61"/>
      <c r="F69" s="62"/>
      <c r="G69" s="60">
        <f t="shared" si="33"/>
        <v>0.10107702497129038</v>
      </c>
      <c r="H69" s="61"/>
      <c r="I69" s="61"/>
      <c r="J69" s="62"/>
      <c r="K69" s="60">
        <f t="shared" si="34"/>
        <v>0.52440179532996489</v>
      </c>
      <c r="L69" s="61"/>
      <c r="M69" s="62"/>
    </row>
    <row r="70" spans="2:13" x14ac:dyDescent="0.25">
      <c r="B70" s="4" t="s">
        <v>7</v>
      </c>
      <c r="C70" s="60">
        <f t="shared" si="32"/>
        <v>0.14099202613133213</v>
      </c>
      <c r="D70" s="61"/>
      <c r="E70" s="61"/>
      <c r="F70" s="62"/>
      <c r="G70" s="60">
        <f t="shared" si="33"/>
        <v>2.6444444444444448E-2</v>
      </c>
      <c r="H70" s="61"/>
      <c r="I70" s="61"/>
      <c r="J70" s="62"/>
      <c r="K70" s="60">
        <f t="shared" si="34"/>
        <v>0.15793718270283599</v>
      </c>
      <c r="L70" s="61"/>
      <c r="M70" s="62"/>
    </row>
    <row r="71" spans="2:13" x14ac:dyDescent="0.25">
      <c r="B71" s="4" t="s">
        <v>8</v>
      </c>
      <c r="C71" s="60">
        <f t="shared" si="32"/>
        <v>5.4822975493631389E-2</v>
      </c>
      <c r="D71" s="61"/>
      <c r="E71" s="61"/>
      <c r="F71" s="62"/>
      <c r="G71" s="60">
        <f t="shared" si="33"/>
        <v>0.11151233758027962</v>
      </c>
      <c r="H71" s="61"/>
      <c r="I71" s="61"/>
      <c r="J71" s="62"/>
      <c r="K71" s="60">
        <f t="shared" si="34"/>
        <v>0.67040687584319014</v>
      </c>
      <c r="L71" s="61"/>
      <c r="M71" s="62"/>
    </row>
    <row r="72" spans="2:13" x14ac:dyDescent="0.25">
      <c r="B72" s="4" t="s">
        <v>9</v>
      </c>
      <c r="C72" s="60">
        <f t="shared" si="32"/>
        <v>0.10805543880126785</v>
      </c>
      <c r="D72" s="61"/>
      <c r="E72" s="61"/>
      <c r="F72" s="62"/>
      <c r="G72" s="60">
        <f t="shared" si="33"/>
        <v>8.3791277721775539E-2</v>
      </c>
      <c r="H72" s="61"/>
      <c r="I72" s="61"/>
      <c r="J72" s="62"/>
      <c r="K72" s="60">
        <f t="shared" si="34"/>
        <v>0.43676159404954462</v>
      </c>
      <c r="L72" s="61"/>
      <c r="M72" s="62"/>
    </row>
    <row r="73" spans="2:13" x14ac:dyDescent="0.25">
      <c r="B73" s="4"/>
      <c r="C73" s="41" t="e">
        <f t="shared" si="32"/>
        <v>#VALUE!</v>
      </c>
      <c r="D73" s="39"/>
      <c r="E73" s="39"/>
      <c r="F73" s="40"/>
      <c r="G73" s="41" t="e">
        <f t="shared" si="33"/>
        <v>#VALUE!</v>
      </c>
      <c r="H73" s="39"/>
      <c r="I73" s="39"/>
      <c r="J73" s="40"/>
      <c r="K73" s="41" t="e">
        <f t="shared" si="34"/>
        <v>#VALUE!</v>
      </c>
      <c r="L73" s="39"/>
      <c r="M73" s="40"/>
    </row>
    <row r="74" spans="2:13" x14ac:dyDescent="0.25">
      <c r="B74" s="4"/>
      <c r="C74" s="41" t="e">
        <f t="shared" si="32"/>
        <v>#VALUE!</v>
      </c>
      <c r="D74" s="39"/>
      <c r="E74" s="39"/>
      <c r="F74" s="40"/>
      <c r="G74" s="41" t="e">
        <f t="shared" si="33"/>
        <v>#VALUE!</v>
      </c>
      <c r="H74" s="39"/>
      <c r="I74" s="39"/>
      <c r="J74" s="40"/>
      <c r="K74" s="41" t="e">
        <f t="shared" si="34"/>
        <v>#VALUE!</v>
      </c>
      <c r="L74" s="39"/>
      <c r="M74" s="40"/>
    </row>
    <row r="75" spans="2:13" x14ac:dyDescent="0.25">
      <c r="B75" s="4"/>
      <c r="C75" s="41" t="e">
        <f t="shared" si="32"/>
        <v>#VALUE!</v>
      </c>
      <c r="D75" s="39"/>
      <c r="E75" s="39"/>
      <c r="F75" s="40"/>
      <c r="G75" s="41" t="e">
        <f t="shared" si="33"/>
        <v>#VALUE!</v>
      </c>
      <c r="H75" s="39"/>
      <c r="I75" s="39"/>
      <c r="J75" s="40"/>
      <c r="K75" s="41" t="e">
        <f t="shared" si="34"/>
        <v>#VALUE!</v>
      </c>
      <c r="L75" s="39"/>
      <c r="M75" s="40"/>
    </row>
    <row r="76" spans="2:13" x14ac:dyDescent="0.25">
      <c r="B76" s="4"/>
      <c r="C76" s="41" t="e">
        <f t="shared" si="32"/>
        <v>#VALUE!</v>
      </c>
      <c r="D76" s="39"/>
      <c r="E76" s="39"/>
      <c r="F76" s="40"/>
      <c r="G76" s="41" t="e">
        <f t="shared" si="33"/>
        <v>#VALUE!</v>
      </c>
      <c r="H76" s="39"/>
      <c r="I76" s="39"/>
      <c r="J76" s="40"/>
      <c r="K76" s="41" t="e">
        <f t="shared" si="34"/>
        <v>#VALUE!</v>
      </c>
      <c r="L76" s="39"/>
      <c r="M76" s="40"/>
    </row>
    <row r="77" spans="2:13" x14ac:dyDescent="0.25">
      <c r="B77" s="4"/>
      <c r="C77" s="41" t="e">
        <f t="shared" si="32"/>
        <v>#VALUE!</v>
      </c>
      <c r="D77" s="39"/>
      <c r="E77" s="39"/>
      <c r="F77" s="40"/>
      <c r="G77" s="41" t="e">
        <f t="shared" si="33"/>
        <v>#VALUE!</v>
      </c>
      <c r="H77" s="39"/>
      <c r="I77" s="39"/>
      <c r="J77" s="40"/>
      <c r="K77" s="41" t="e">
        <f t="shared" si="34"/>
        <v>#VALUE!</v>
      </c>
      <c r="L77" s="39"/>
      <c r="M77" s="40"/>
    </row>
    <row r="78" spans="2:13" x14ac:dyDescent="0.25">
      <c r="B78" s="4"/>
      <c r="C78" s="41" t="e">
        <f t="shared" si="32"/>
        <v>#VALUE!</v>
      </c>
      <c r="D78" s="39"/>
      <c r="E78" s="39"/>
      <c r="F78" s="40"/>
      <c r="G78" s="41" t="e">
        <f t="shared" si="33"/>
        <v>#VALUE!</v>
      </c>
      <c r="H78" s="39"/>
      <c r="I78" s="39"/>
      <c r="J78" s="40"/>
      <c r="K78" s="41" t="e">
        <f t="shared" si="34"/>
        <v>#VALUE!</v>
      </c>
      <c r="L78" s="39"/>
      <c r="M78" s="40"/>
    </row>
    <row r="79" spans="2:13" x14ac:dyDescent="0.25">
      <c r="B79" s="4"/>
      <c r="C79" s="41" t="e">
        <f t="shared" si="32"/>
        <v>#VALUE!</v>
      </c>
      <c r="D79" s="39"/>
      <c r="E79" s="39"/>
      <c r="F79" s="40"/>
      <c r="G79" s="41" t="e">
        <f t="shared" si="33"/>
        <v>#VALUE!</v>
      </c>
      <c r="H79" s="39"/>
      <c r="I79" s="39"/>
      <c r="J79" s="40"/>
      <c r="K79" s="41" t="e">
        <f t="shared" si="34"/>
        <v>#VALUE!</v>
      </c>
      <c r="L79" s="39"/>
      <c r="M79" s="40"/>
    </row>
    <row r="80" spans="2:13" x14ac:dyDescent="0.25">
      <c r="B80" s="4"/>
      <c r="C80" s="41" t="e">
        <f t="shared" si="32"/>
        <v>#VALUE!</v>
      </c>
      <c r="D80" s="39"/>
      <c r="E80" s="39"/>
      <c r="F80" s="40"/>
      <c r="G80" s="41" t="e">
        <f t="shared" si="33"/>
        <v>#VALUE!</v>
      </c>
      <c r="H80" s="39"/>
      <c r="I80" s="39"/>
      <c r="J80" s="40"/>
      <c r="K80" s="41" t="e">
        <f t="shared" si="34"/>
        <v>#VALUE!</v>
      </c>
      <c r="L80" s="39"/>
      <c r="M80" s="40"/>
    </row>
    <row r="81" spans="2:13" x14ac:dyDescent="0.25">
      <c r="B81" s="4"/>
      <c r="C81" s="41" t="e">
        <f t="shared" si="32"/>
        <v>#VALUE!</v>
      </c>
      <c r="D81" s="39"/>
      <c r="E81" s="39"/>
      <c r="F81" s="40"/>
      <c r="G81" s="41" t="e">
        <f t="shared" si="33"/>
        <v>#VALUE!</v>
      </c>
      <c r="H81" s="39"/>
      <c r="I81" s="39"/>
      <c r="J81" s="40"/>
      <c r="K81" s="41" t="e">
        <f t="shared" si="34"/>
        <v>#VALUE!</v>
      </c>
      <c r="L81" s="39"/>
      <c r="M81" s="40"/>
    </row>
  </sheetData>
  <mergeCells count="54">
    <mergeCell ref="B2:G3"/>
    <mergeCell ref="I2:K2"/>
    <mergeCell ref="B5:D5"/>
    <mergeCell ref="B27:D27"/>
    <mergeCell ref="B46:D46"/>
    <mergeCell ref="C72:F72"/>
    <mergeCell ref="B65:D65"/>
    <mergeCell ref="C66:F66"/>
    <mergeCell ref="G66:J66"/>
    <mergeCell ref="K66:M66"/>
    <mergeCell ref="C67:F67"/>
    <mergeCell ref="C68:F68"/>
    <mergeCell ref="C69:F69"/>
    <mergeCell ref="C70:F70"/>
    <mergeCell ref="C71:F71"/>
    <mergeCell ref="C79:F79"/>
    <mergeCell ref="C80:F80"/>
    <mergeCell ref="C81:F81"/>
    <mergeCell ref="G67:J67"/>
    <mergeCell ref="G68:J68"/>
    <mergeCell ref="G69:J69"/>
    <mergeCell ref="G70:J70"/>
    <mergeCell ref="G71:J71"/>
    <mergeCell ref="G72:J72"/>
    <mergeCell ref="G73:J73"/>
    <mergeCell ref="C73:F73"/>
    <mergeCell ref="C74:F74"/>
    <mergeCell ref="C75:F75"/>
    <mergeCell ref="C76:F76"/>
    <mergeCell ref="C77:F77"/>
    <mergeCell ref="C78:F78"/>
    <mergeCell ref="G80:J80"/>
    <mergeCell ref="G81:J81"/>
    <mergeCell ref="K67:M67"/>
    <mergeCell ref="K68:M68"/>
    <mergeCell ref="K69:M69"/>
    <mergeCell ref="K70:M70"/>
    <mergeCell ref="K71:M71"/>
    <mergeCell ref="K72:M72"/>
    <mergeCell ref="K73:M73"/>
    <mergeCell ref="K74:M74"/>
    <mergeCell ref="G74:J74"/>
    <mergeCell ref="G75:J75"/>
    <mergeCell ref="G76:J76"/>
    <mergeCell ref="G77:J77"/>
    <mergeCell ref="G78:J78"/>
    <mergeCell ref="G79:J79"/>
    <mergeCell ref="K81:M81"/>
    <mergeCell ref="K75:M75"/>
    <mergeCell ref="K76:M76"/>
    <mergeCell ref="K77:M77"/>
    <mergeCell ref="K78:M78"/>
    <mergeCell ref="K79:M79"/>
    <mergeCell ref="K80:M80"/>
  </mergeCells>
  <phoneticPr fontId="12" type="noConversion"/>
  <conditionalFormatting sqref="K67:M81">
    <cfRule type="top10" dxfId="0" priority="1" rank="1"/>
  </conditionalFormatting>
  <hyperlinks>
    <hyperlink ref="I2:K2" location="'Úvodní list'!A1" display="&lt;- zpět na úvodní list" xr:uid="{2B7B12F9-8A0B-4A04-A33B-CC0571F78B21}"/>
  </hyperlinks>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5</vt:i4>
      </vt:variant>
    </vt:vector>
  </HeadingPairs>
  <TitlesOfParts>
    <vt:vector size="5" baseType="lpstr">
      <vt:lpstr>Úvodní list</vt:lpstr>
      <vt:lpstr>Kriteriální matice</vt:lpstr>
      <vt:lpstr>Transformované matice</vt:lpstr>
      <vt:lpstr>Metoda váženého součtu</vt:lpstr>
      <vt:lpstr>Metoda TOPSIS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Angar</dc:creator>
  <cp:lastModifiedBy>Uživatel systému Windows</cp:lastModifiedBy>
  <dcterms:created xsi:type="dcterms:W3CDTF">2015-06-05T18:19:34Z</dcterms:created>
  <dcterms:modified xsi:type="dcterms:W3CDTF">2020-05-23T19:47:57Z</dcterms:modified>
</cp:coreProperties>
</file>