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One\Disk Google (jiri.formaneksb@gmail.com)\CVUT\magisterský program\Diplomka\PŘÍLOHY\"/>
    </mc:Choice>
  </mc:AlternateContent>
  <xr:revisionPtr revIDLastSave="0" documentId="13_ncr:1_{8E5B725A-87A2-41E6-8A07-91577AC101C5}" xr6:coauthVersionLast="43" xr6:coauthVersionMax="43" xr10:uidLastSave="{00000000-0000-0000-0000-000000000000}"/>
  <bookViews>
    <workbookView xWindow="-120" yWindow="-120" windowWidth="29040" windowHeight="15840" xr2:uid="{537D7310-8FF5-4843-AB22-D98B8C59967C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3" i="1" l="1"/>
  <c r="C23" i="1"/>
  <c r="E24" i="1"/>
  <c r="E25" i="1"/>
  <c r="E26" i="1"/>
  <c r="E27" i="1"/>
  <c r="E23" i="1"/>
  <c r="B13" i="1" l="1"/>
  <c r="B15" i="1" l="1"/>
  <c r="B23" i="1" s="1"/>
  <c r="B10" i="1" l="1"/>
  <c r="B14" i="1"/>
  <c r="B27" i="1" l="1"/>
  <c r="C27" i="1" s="1"/>
  <c r="D27" i="1" s="1"/>
  <c r="B25" i="1"/>
  <c r="C25" i="1" s="1"/>
  <c r="D25" i="1" s="1"/>
  <c r="B24" i="1"/>
  <c r="C24" i="1" s="1"/>
  <c r="D24" i="1" s="1"/>
  <c r="B26" i="1"/>
  <c r="C26" i="1" s="1"/>
  <c r="D26" i="1" s="1"/>
</calcChain>
</file>

<file path=xl/sharedStrings.xml><?xml version="1.0" encoding="utf-8"?>
<sst xmlns="http://schemas.openxmlformats.org/spreadsheetml/2006/main" count="31" uniqueCount="30">
  <si>
    <t>hmotnost</t>
  </si>
  <si>
    <t>rdyn</t>
  </si>
  <si>
    <t>převod</t>
  </si>
  <si>
    <t>účinnost převodu</t>
  </si>
  <si>
    <t>g</t>
  </si>
  <si>
    <t>of</t>
  </si>
  <si>
    <t>ρv</t>
  </si>
  <si>
    <t>Cx</t>
  </si>
  <si>
    <t>S</t>
  </si>
  <si>
    <t>Pm</t>
  </si>
  <si>
    <t>v</t>
  </si>
  <si>
    <t>km/h</t>
  </si>
  <si>
    <t>W</t>
  </si>
  <si>
    <t>m2</t>
  </si>
  <si>
    <t>kg/m3</t>
  </si>
  <si>
    <t>m/s2</t>
  </si>
  <si>
    <t>m</t>
  </si>
  <si>
    <t>kg</t>
  </si>
  <si>
    <t>Ov</t>
  </si>
  <si>
    <t>Of</t>
  </si>
  <si>
    <t>N</t>
  </si>
  <si>
    <t>přetížitelnost</t>
  </si>
  <si>
    <t>nM</t>
  </si>
  <si>
    <t>Ft [kN]</t>
  </si>
  <si>
    <t>s [%]</t>
  </si>
  <si>
    <t>Mm [Nm]</t>
  </si>
  <si>
    <t>Pm [kW]</t>
  </si>
  <si>
    <t>Paramtery pohonu celé hnací nápravy</t>
  </si>
  <si>
    <t>ot/min</t>
  </si>
  <si>
    <t>výkonové zatížení elektromotoru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</si>
</sst>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2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2" fontId="0" fillId="0" borderId="6" xfId="0" applyNumberFormat="1" applyBorder="1"/>
    <xf numFmtId="0" fontId="0" fillId="0" borderId="7" xfId="0" applyBorder="1"/>
    <xf numFmtId="2" fontId="0" fillId="0" borderId="8" xfId="0" applyNumberFormat="1" applyBorder="1"/>
    <xf numFmtId="0" fontId="1" fillId="0" borderId="5" xfId="0" applyFont="1" applyBorder="1"/>
    <xf numFmtId="0" fontId="1" fillId="0" borderId="5" xfId="0" applyFont="1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2" fontId="0" fillId="0" borderId="9" xfId="0" applyNumberForma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42D86-AF52-41EA-90C3-EFE0E601FCC9}">
  <dimension ref="A1:E27"/>
  <sheetViews>
    <sheetView tabSelected="1" workbookViewId="0">
      <selection activeCell="E10" sqref="E10"/>
    </sheetView>
  </sheetViews>
  <sheetFormatPr defaultRowHeight="15" x14ac:dyDescent="0.25"/>
  <cols>
    <col min="1" max="1" width="17" customWidth="1"/>
    <col min="4" max="4" width="9.5703125" bestFit="1" customWidth="1"/>
    <col min="5" max="5" width="33.28515625" customWidth="1"/>
  </cols>
  <sheetData>
    <row r="1" spans="1:3" x14ac:dyDescent="0.25">
      <c r="A1" s="6" t="s">
        <v>0</v>
      </c>
      <c r="B1" s="7">
        <v>16500</v>
      </c>
      <c r="C1" s="8" t="s">
        <v>17</v>
      </c>
    </row>
    <row r="2" spans="1:3" x14ac:dyDescent="0.25">
      <c r="A2" s="9" t="s">
        <v>1</v>
      </c>
      <c r="B2" s="4">
        <v>0.437</v>
      </c>
      <c r="C2" s="10" t="s">
        <v>16</v>
      </c>
    </row>
    <row r="3" spans="1:3" x14ac:dyDescent="0.25">
      <c r="A3" s="9" t="s">
        <v>2</v>
      </c>
      <c r="B3" s="4">
        <v>19.149999999999999</v>
      </c>
      <c r="C3" s="10"/>
    </row>
    <row r="4" spans="1:3" x14ac:dyDescent="0.25">
      <c r="A4" s="9" t="s">
        <v>3</v>
      </c>
      <c r="B4" s="4">
        <v>0.92</v>
      </c>
      <c r="C4" s="10"/>
    </row>
    <row r="5" spans="1:3" x14ac:dyDescent="0.25">
      <c r="A5" s="9" t="s">
        <v>4</v>
      </c>
      <c r="B5" s="4">
        <v>9.81</v>
      </c>
      <c r="C5" s="10" t="s">
        <v>15</v>
      </c>
    </row>
    <row r="6" spans="1:3" x14ac:dyDescent="0.25">
      <c r="A6" s="9" t="s">
        <v>5</v>
      </c>
      <c r="B6" s="4">
        <v>1.4999999999999999E-2</v>
      </c>
      <c r="C6" s="10"/>
    </row>
    <row r="7" spans="1:3" x14ac:dyDescent="0.25">
      <c r="A7" s="14" t="s">
        <v>6</v>
      </c>
      <c r="B7" s="4">
        <v>1.25</v>
      </c>
      <c r="C7" s="10" t="s">
        <v>14</v>
      </c>
    </row>
    <row r="8" spans="1:3" x14ac:dyDescent="0.25">
      <c r="A8" s="14" t="s">
        <v>7</v>
      </c>
      <c r="B8" s="4">
        <v>0.35</v>
      </c>
      <c r="C8" s="10"/>
    </row>
    <row r="9" spans="1:3" x14ac:dyDescent="0.25">
      <c r="A9" s="14" t="s">
        <v>8</v>
      </c>
      <c r="B9" s="4">
        <v>7.5</v>
      </c>
      <c r="C9" s="10" t="s">
        <v>13</v>
      </c>
    </row>
    <row r="10" spans="1:3" x14ac:dyDescent="0.25">
      <c r="A10" s="14" t="s">
        <v>9</v>
      </c>
      <c r="B10" s="4">
        <f>160000</f>
        <v>160000</v>
      </c>
      <c r="C10" s="10" t="s">
        <v>12</v>
      </c>
    </row>
    <row r="11" spans="1:3" x14ac:dyDescent="0.25">
      <c r="A11" s="14" t="s">
        <v>21</v>
      </c>
      <c r="B11" s="4">
        <v>2.5</v>
      </c>
      <c r="C11" s="10"/>
    </row>
    <row r="12" spans="1:3" x14ac:dyDescent="0.25">
      <c r="A12" s="14" t="s">
        <v>10</v>
      </c>
      <c r="B12" s="4">
        <v>15</v>
      </c>
      <c r="C12" s="10" t="s">
        <v>11</v>
      </c>
    </row>
    <row r="13" spans="1:3" x14ac:dyDescent="0.25">
      <c r="A13" s="15" t="s">
        <v>22</v>
      </c>
      <c r="B13" s="4">
        <f>((B12/3.6)/(B2*2*3.1415))*B3*60</f>
        <v>1743.6539192059063</v>
      </c>
      <c r="C13" s="10" t="s">
        <v>28</v>
      </c>
    </row>
    <row r="14" spans="1:3" x14ac:dyDescent="0.25">
      <c r="A14" s="9" t="s">
        <v>18</v>
      </c>
      <c r="B14" s="4">
        <f>0.5*B7*(B12/3.6)*B8*B9</f>
        <v>6.8359375</v>
      </c>
      <c r="C14" s="10" t="s">
        <v>20</v>
      </c>
    </row>
    <row r="15" spans="1:3" ht="15.75" thickBot="1" x14ac:dyDescent="0.3">
      <c r="A15" s="12" t="s">
        <v>19</v>
      </c>
      <c r="B15" s="16">
        <f>B1*B5*B6</f>
        <v>2427.9749999999999</v>
      </c>
      <c r="C15" s="17" t="s">
        <v>20</v>
      </c>
    </row>
    <row r="17" spans="1:5" x14ac:dyDescent="0.25">
      <c r="B17" s="2"/>
    </row>
    <row r="18" spans="1:5" x14ac:dyDescent="0.25">
      <c r="B18" s="1"/>
    </row>
    <row r="19" spans="1:5" x14ac:dyDescent="0.25">
      <c r="B19" s="3"/>
    </row>
    <row r="20" spans="1:5" ht="15.75" thickBot="1" x14ac:dyDescent="0.3"/>
    <row r="21" spans="1:5" x14ac:dyDescent="0.25">
      <c r="A21" s="18" t="s">
        <v>27</v>
      </c>
      <c r="B21" s="19"/>
      <c r="C21" s="19"/>
      <c r="D21" s="19"/>
      <c r="E21" s="20"/>
    </row>
    <row r="22" spans="1:5" x14ac:dyDescent="0.25">
      <c r="A22" s="9" t="s">
        <v>24</v>
      </c>
      <c r="B22" s="4" t="s">
        <v>23</v>
      </c>
      <c r="C22" s="4" t="s">
        <v>25</v>
      </c>
      <c r="D22" s="4" t="s">
        <v>26</v>
      </c>
      <c r="E22" s="10" t="s">
        <v>29</v>
      </c>
    </row>
    <row r="23" spans="1:5" x14ac:dyDescent="0.25">
      <c r="A23" s="9">
        <v>5</v>
      </c>
      <c r="B23" s="5">
        <f>($B$1*$B$5*A23/100+$B$14+$B$15)/1000</f>
        <v>10.528060937500001</v>
      </c>
      <c r="C23" s="5">
        <f>B23*1000*$B$2/($B$3*$B$4)</f>
        <v>261.13989270561365</v>
      </c>
      <c r="D23" s="5">
        <f>C23*($B$13*3.1415/30)/1000</f>
        <v>47.681435405344217</v>
      </c>
      <c r="E23" s="11">
        <f>100*D23/160</f>
        <v>29.800897128340136</v>
      </c>
    </row>
    <row r="24" spans="1:5" x14ac:dyDescent="0.25">
      <c r="A24" s="9">
        <v>10</v>
      </c>
      <c r="B24" s="5">
        <f>($B$1*$B$5*A24/100+$B$14+$B$15)/1000</f>
        <v>18.621310937499999</v>
      </c>
      <c r="C24" s="5">
        <f t="shared" ref="C24:C27" si="0">B24*1000*$B$2/($B$3*$B$4)</f>
        <v>461.88630262728464</v>
      </c>
      <c r="D24" s="5">
        <f t="shared" ref="D24:D27" si="1">C24*($B$13*3.1415/30)/1000</f>
        <v>84.335647361865952</v>
      </c>
      <c r="E24" s="11">
        <f t="shared" ref="E24:E27" si="2">100*D24/160</f>
        <v>52.709779601166225</v>
      </c>
    </row>
    <row r="25" spans="1:5" x14ac:dyDescent="0.25">
      <c r="A25" s="9">
        <v>15</v>
      </c>
      <c r="B25" s="5">
        <f t="shared" ref="B25:B27" si="3">($B$1*$B$5*A25/100+$B$14+$B$15)/1000</f>
        <v>26.7145609375</v>
      </c>
      <c r="C25" s="5">
        <f t="shared" si="0"/>
        <v>662.63271254895562</v>
      </c>
      <c r="D25" s="5">
        <f t="shared" si="1"/>
        <v>120.9898593183877</v>
      </c>
      <c r="E25" s="11">
        <f t="shared" si="2"/>
        <v>75.618662073992311</v>
      </c>
    </row>
    <row r="26" spans="1:5" x14ac:dyDescent="0.25">
      <c r="A26" s="9">
        <v>25</v>
      </c>
      <c r="B26" s="5">
        <f t="shared" si="3"/>
        <v>42.901060937499999</v>
      </c>
      <c r="C26" s="5">
        <f t="shared" si="0"/>
        <v>1064.1255323922976</v>
      </c>
      <c r="D26" s="5">
        <f t="shared" si="1"/>
        <v>194.29828323143116</v>
      </c>
      <c r="E26" s="11">
        <f t="shared" si="2"/>
        <v>121.43642701964447</v>
      </c>
    </row>
    <row r="27" spans="1:5" ht="15.75" thickBot="1" x14ac:dyDescent="0.3">
      <c r="A27" s="12">
        <v>30</v>
      </c>
      <c r="B27" s="13">
        <f t="shared" si="3"/>
        <v>50.994310937499996</v>
      </c>
      <c r="C27" s="13">
        <f t="shared" si="0"/>
        <v>1264.8719423139687</v>
      </c>
      <c r="D27" s="13">
        <f t="shared" si="1"/>
        <v>230.95249518795291</v>
      </c>
      <c r="E27" s="21">
        <f t="shared" si="2"/>
        <v>144.34530949247056</v>
      </c>
    </row>
  </sheetData>
  <mergeCells count="1">
    <mergeCell ref="A21:E2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UserOne</dc:creator>
  <cp:lastModifiedBy>UserOne</cp:lastModifiedBy>
  <dcterms:created xsi:type="dcterms:W3CDTF">2019-05-07T11:58:17Z</dcterms:created>
  <dcterms:modified xsi:type="dcterms:W3CDTF">2019-07-03T17:18:16Z</dcterms:modified>
</cp:coreProperties>
</file>