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PS\Desktop\"/>
    </mc:Choice>
  </mc:AlternateContent>
  <xr:revisionPtr revIDLastSave="0" documentId="8_{25FBF2F2-35C0-426E-BA58-2A8C35AFD32B}" xr6:coauthVersionLast="43" xr6:coauthVersionMax="43" xr10:uidLastSave="{00000000-0000-0000-0000-000000000000}"/>
  <bookViews>
    <workbookView xWindow="-108" yWindow="-108" windowWidth="23256" windowHeight="12576" activeTab="2" xr2:uid="{96D87657-CBA3-4247-89C0-2B11C5AE6AFC}"/>
  </bookViews>
  <sheets>
    <sheet name="TFC" sheetId="4" r:id="rId1"/>
    <sheet name="OFC bez separ." sheetId="2" r:id="rId2"/>
    <sheet name="OFC" sheetId="5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2" l="1"/>
  <c r="E8" i="2" s="1"/>
  <c r="C8" i="2"/>
  <c r="G8" i="2"/>
  <c r="H8" i="2" s="1"/>
  <c r="D8" i="2" l="1"/>
  <c r="C7" i="2"/>
  <c r="D7" i="2" s="1"/>
  <c r="C6" i="2"/>
  <c r="D6" i="2" s="1"/>
  <c r="E5" i="2"/>
  <c r="C5" i="2"/>
  <c r="G5" i="2"/>
  <c r="H5" i="2"/>
  <c r="H7" i="2" l="1"/>
  <c r="D5" i="2"/>
  <c r="Q5" i="2"/>
  <c r="G7" i="2"/>
  <c r="D37" i="2"/>
  <c r="E37" i="2" s="1"/>
  <c r="G37" i="2" s="1"/>
  <c r="F7" i="2"/>
  <c r="E7" i="2" l="1"/>
  <c r="G6" i="2"/>
  <c r="F6" i="2"/>
  <c r="H6" i="2"/>
  <c r="F25" i="2" l="1"/>
  <c r="E6" i="2"/>
  <c r="C100" i="5" l="1"/>
  <c r="C101" i="5"/>
  <c r="C102" i="5"/>
  <c r="C103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38" i="5"/>
  <c r="R3" i="5"/>
  <c r="F10" i="5"/>
  <c r="F13" i="5"/>
  <c r="F14" i="5"/>
  <c r="D100" i="5"/>
  <c r="E100" i="5"/>
  <c r="F100" i="5"/>
  <c r="D103" i="5"/>
  <c r="F103" i="5" s="1"/>
  <c r="D102" i="5"/>
  <c r="E103" i="5"/>
  <c r="E102" i="5"/>
  <c r="D101" i="5"/>
  <c r="F102" i="5"/>
  <c r="D44" i="5"/>
  <c r="E44" i="5" s="1"/>
  <c r="D56" i="5"/>
  <c r="E56" i="5" s="1"/>
  <c r="D68" i="5"/>
  <c r="E68" i="5" s="1"/>
  <c r="D84" i="5"/>
  <c r="E84" i="5" s="1"/>
  <c r="D96" i="5"/>
  <c r="E96" i="5" s="1"/>
  <c r="D39" i="5"/>
  <c r="D43" i="5"/>
  <c r="F44" i="5"/>
  <c r="D47" i="5"/>
  <c r="D51" i="5"/>
  <c r="D55" i="5"/>
  <c r="F56" i="5"/>
  <c r="D59" i="5"/>
  <c r="D63" i="5"/>
  <c r="D67" i="5"/>
  <c r="F68" i="5"/>
  <c r="D71" i="5"/>
  <c r="D75" i="5"/>
  <c r="D79" i="5"/>
  <c r="D83" i="5"/>
  <c r="F84" i="5"/>
  <c r="D87" i="5"/>
  <c r="D91" i="5"/>
  <c r="D95" i="5"/>
  <c r="F96" i="5"/>
  <c r="D99" i="5"/>
  <c r="D48" i="5"/>
  <c r="D80" i="5"/>
  <c r="E39" i="5"/>
  <c r="E43" i="5"/>
  <c r="E47" i="5"/>
  <c r="E51" i="5"/>
  <c r="E55" i="5"/>
  <c r="E59" i="5"/>
  <c r="E63" i="5"/>
  <c r="E67" i="5"/>
  <c r="E71" i="5"/>
  <c r="E75" i="5"/>
  <c r="E79" i="5"/>
  <c r="E83" i="5"/>
  <c r="E87" i="5"/>
  <c r="E91" i="5"/>
  <c r="E95" i="5"/>
  <c r="E99" i="5"/>
  <c r="F99" i="5"/>
  <c r="D52" i="5"/>
  <c r="D76" i="5"/>
  <c r="D88" i="5"/>
  <c r="F39" i="5"/>
  <c r="D42" i="5"/>
  <c r="F43" i="5"/>
  <c r="D46" i="5"/>
  <c r="F47" i="5"/>
  <c r="D50" i="5"/>
  <c r="F51" i="5"/>
  <c r="D54" i="5"/>
  <c r="F55" i="5"/>
  <c r="D58" i="5"/>
  <c r="F59" i="5"/>
  <c r="D62" i="5"/>
  <c r="F63" i="5"/>
  <c r="D66" i="5"/>
  <c r="F67" i="5"/>
  <c r="D70" i="5"/>
  <c r="F71" i="5"/>
  <c r="D74" i="5"/>
  <c r="F75" i="5"/>
  <c r="D78" i="5"/>
  <c r="F79" i="5"/>
  <c r="D82" i="5"/>
  <c r="F83" i="5"/>
  <c r="D86" i="5"/>
  <c r="F87" i="5"/>
  <c r="D90" i="5"/>
  <c r="F91" i="5"/>
  <c r="D94" i="5"/>
  <c r="F95" i="5"/>
  <c r="D98" i="5"/>
  <c r="D92" i="5"/>
  <c r="E42" i="5"/>
  <c r="E46" i="5"/>
  <c r="E50" i="5"/>
  <c r="E54" i="5"/>
  <c r="E58" i="5"/>
  <c r="E62" i="5"/>
  <c r="E66" i="5"/>
  <c r="E70" i="5"/>
  <c r="E74" i="5"/>
  <c r="E78" i="5"/>
  <c r="E82" i="5"/>
  <c r="E86" i="5"/>
  <c r="E90" i="5"/>
  <c r="E94" i="5"/>
  <c r="E98" i="5"/>
  <c r="D41" i="5"/>
  <c r="F41" i="5" s="1"/>
  <c r="F42" i="5"/>
  <c r="D45" i="5"/>
  <c r="F45" i="5" s="1"/>
  <c r="F46" i="5"/>
  <c r="D49" i="5"/>
  <c r="F50" i="5"/>
  <c r="D53" i="5"/>
  <c r="F53" i="5" s="1"/>
  <c r="F54" i="5"/>
  <c r="D57" i="5"/>
  <c r="F57" i="5" s="1"/>
  <c r="F58" i="5"/>
  <c r="D61" i="5"/>
  <c r="F61" i="5" s="1"/>
  <c r="F62" i="5"/>
  <c r="D65" i="5"/>
  <c r="F65" i="5" s="1"/>
  <c r="F66" i="5"/>
  <c r="D69" i="5"/>
  <c r="F70" i="5"/>
  <c r="D73" i="5"/>
  <c r="F73" i="5" s="1"/>
  <c r="F74" i="5"/>
  <c r="D77" i="5"/>
  <c r="F77" i="5" s="1"/>
  <c r="F78" i="5"/>
  <c r="D81" i="5"/>
  <c r="F81" i="5" s="1"/>
  <c r="F82" i="5"/>
  <c r="D85" i="5"/>
  <c r="F85" i="5" s="1"/>
  <c r="F86" i="5"/>
  <c r="D89" i="5"/>
  <c r="F90" i="5"/>
  <c r="D93" i="5"/>
  <c r="F93" i="5" s="1"/>
  <c r="F94" i="5"/>
  <c r="D97" i="5"/>
  <c r="F98" i="5"/>
  <c r="F49" i="5"/>
  <c r="D60" i="5"/>
  <c r="F69" i="5"/>
  <c r="F97" i="5"/>
  <c r="E41" i="5"/>
  <c r="E45" i="5"/>
  <c r="E49" i="5"/>
  <c r="E53" i="5"/>
  <c r="E57" i="5"/>
  <c r="E61" i="5"/>
  <c r="E65" i="5"/>
  <c r="E69" i="5"/>
  <c r="E73" i="5"/>
  <c r="E77" i="5"/>
  <c r="E81" i="5"/>
  <c r="E85" i="5"/>
  <c r="E89" i="5"/>
  <c r="E93" i="5"/>
  <c r="E97" i="5"/>
  <c r="D40" i="5"/>
  <c r="D64" i="5"/>
  <c r="D72" i="5"/>
  <c r="F89" i="5"/>
  <c r="D38" i="5"/>
  <c r="F38" i="5"/>
  <c r="E38" i="5"/>
  <c r="F48" i="5"/>
  <c r="E48" i="5"/>
  <c r="F80" i="5"/>
  <c r="E80" i="5"/>
  <c r="F52" i="5"/>
  <c r="E52" i="5"/>
  <c r="F76" i="5"/>
  <c r="E76" i="5"/>
  <c r="F88" i="5"/>
  <c r="E88" i="5"/>
  <c r="F92" i="5"/>
  <c r="E92" i="5"/>
  <c r="F60" i="5"/>
  <c r="E60" i="5"/>
  <c r="F40" i="5"/>
  <c r="E40" i="5"/>
  <c r="F64" i="5"/>
  <c r="E64" i="5"/>
  <c r="F72" i="5"/>
  <c r="E72" i="5"/>
  <c r="F101" i="5"/>
  <c r="E101" i="5"/>
  <c r="C38" i="2" l="1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37" i="2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34" i="4"/>
  <c r="G101" i="5"/>
  <c r="H103" i="5"/>
  <c r="H101" i="5"/>
  <c r="G100" i="5"/>
  <c r="H102" i="5"/>
  <c r="G102" i="5"/>
  <c r="G103" i="5"/>
  <c r="H100" i="5"/>
  <c r="G72" i="5"/>
  <c r="G92" i="5"/>
  <c r="G80" i="5"/>
  <c r="G85" i="5"/>
  <c r="G53" i="5"/>
  <c r="H94" i="5"/>
  <c r="H77" i="5"/>
  <c r="H58" i="5"/>
  <c r="H41" i="5"/>
  <c r="G70" i="5"/>
  <c r="H95" i="5"/>
  <c r="H63" i="5"/>
  <c r="G99" i="5"/>
  <c r="G67" i="5"/>
  <c r="H96" i="5"/>
  <c r="G56" i="5"/>
  <c r="H61" i="5"/>
  <c r="H99" i="5"/>
  <c r="H72" i="5"/>
  <c r="H92" i="5"/>
  <c r="H80" i="5"/>
  <c r="G81" i="5"/>
  <c r="G49" i="5"/>
  <c r="H93" i="5"/>
  <c r="H74" i="5"/>
  <c r="H57" i="5"/>
  <c r="G98" i="5"/>
  <c r="G66" i="5"/>
  <c r="H91" i="5"/>
  <c r="H59" i="5"/>
  <c r="G95" i="5"/>
  <c r="G63" i="5"/>
  <c r="H84" i="5"/>
  <c r="G44" i="5"/>
  <c r="H78" i="5"/>
  <c r="G42" i="5"/>
  <c r="G64" i="5"/>
  <c r="G88" i="5"/>
  <c r="G48" i="5"/>
  <c r="G77" i="5"/>
  <c r="G45" i="5"/>
  <c r="H90" i="5"/>
  <c r="H73" i="5"/>
  <c r="H54" i="5"/>
  <c r="G94" i="5"/>
  <c r="G62" i="5"/>
  <c r="H87" i="5"/>
  <c r="H55" i="5"/>
  <c r="G91" i="5"/>
  <c r="G59" i="5"/>
  <c r="H68" i="5"/>
  <c r="H98" i="5"/>
  <c r="H64" i="5"/>
  <c r="H88" i="5"/>
  <c r="H48" i="5"/>
  <c r="G73" i="5"/>
  <c r="G41" i="5"/>
  <c r="H86" i="5"/>
  <c r="H70" i="5"/>
  <c r="H53" i="5"/>
  <c r="G90" i="5"/>
  <c r="G58" i="5"/>
  <c r="H83" i="5"/>
  <c r="H51" i="5"/>
  <c r="G87" i="5"/>
  <c r="G55" i="5"/>
  <c r="H56" i="5"/>
  <c r="G57" i="5"/>
  <c r="H67" i="5"/>
  <c r="G40" i="5"/>
  <c r="G76" i="5"/>
  <c r="H89" i="5"/>
  <c r="G69" i="5"/>
  <c r="H97" i="5"/>
  <c r="H85" i="5"/>
  <c r="H66" i="5"/>
  <c r="H50" i="5"/>
  <c r="G86" i="5"/>
  <c r="G54" i="5"/>
  <c r="H79" i="5"/>
  <c r="H47" i="5"/>
  <c r="G83" i="5"/>
  <c r="G51" i="5"/>
  <c r="H44" i="5"/>
  <c r="G89" i="5"/>
  <c r="H42" i="5"/>
  <c r="G68" i="5"/>
  <c r="H40" i="5"/>
  <c r="H76" i="5"/>
  <c r="G97" i="5"/>
  <c r="G65" i="5"/>
  <c r="H69" i="5"/>
  <c r="H82" i="5"/>
  <c r="H65" i="5"/>
  <c r="H46" i="5"/>
  <c r="G82" i="5"/>
  <c r="G50" i="5"/>
  <c r="H75" i="5"/>
  <c r="H43" i="5"/>
  <c r="G79" i="5"/>
  <c r="G47" i="5"/>
  <c r="G96" i="5"/>
  <c r="H52" i="5"/>
  <c r="G74" i="5"/>
  <c r="G39" i="5"/>
  <c r="G60" i="5"/>
  <c r="G52" i="5"/>
  <c r="G93" i="5"/>
  <c r="G61" i="5"/>
  <c r="H49" i="5"/>
  <c r="H81" i="5"/>
  <c r="H62" i="5"/>
  <c r="H45" i="5"/>
  <c r="G78" i="5"/>
  <c r="G46" i="5"/>
  <c r="H71" i="5"/>
  <c r="H39" i="5"/>
  <c r="G75" i="5"/>
  <c r="G43" i="5"/>
  <c r="G84" i="5"/>
  <c r="H60" i="5"/>
  <c r="G71" i="5"/>
  <c r="G38" i="5"/>
  <c r="H38" i="5"/>
  <c r="D38" i="2"/>
  <c r="D42" i="2"/>
  <c r="D46" i="2"/>
  <c r="D50" i="2"/>
  <c r="D54" i="2"/>
  <c r="D58" i="2"/>
  <c r="D62" i="2"/>
  <c r="D66" i="2"/>
  <c r="D70" i="2"/>
  <c r="D74" i="2"/>
  <c r="D78" i="2"/>
  <c r="D82" i="2"/>
  <c r="D86" i="2"/>
  <c r="D90" i="2"/>
  <c r="D94" i="2"/>
  <c r="D98" i="2"/>
  <c r="D102" i="2"/>
  <c r="D106" i="2"/>
  <c r="D110" i="2"/>
  <c r="D114" i="2"/>
  <c r="D118" i="2"/>
  <c r="D122" i="2"/>
  <c r="D126" i="2"/>
  <c r="D130" i="2"/>
  <c r="D134" i="2"/>
  <c r="D138" i="2"/>
  <c r="D142" i="2"/>
  <c r="D146" i="2"/>
  <c r="D150" i="2"/>
  <c r="D154" i="2"/>
  <c r="D158" i="2"/>
  <c r="E38" i="2"/>
  <c r="E42" i="2"/>
  <c r="E46" i="2"/>
  <c r="E50" i="2"/>
  <c r="E54" i="2"/>
  <c r="E58" i="2"/>
  <c r="E62" i="2"/>
  <c r="E66" i="2"/>
  <c r="E70" i="2"/>
  <c r="E74" i="2"/>
  <c r="E78" i="2"/>
  <c r="E82" i="2"/>
  <c r="E86" i="2"/>
  <c r="E90" i="2"/>
  <c r="E94" i="2"/>
  <c r="E98" i="2"/>
  <c r="E102" i="2"/>
  <c r="E106" i="2"/>
  <c r="E110" i="2"/>
  <c r="E114" i="2"/>
  <c r="E118" i="2"/>
  <c r="E122" i="2"/>
  <c r="E126" i="2"/>
  <c r="E130" i="2"/>
  <c r="E134" i="2"/>
  <c r="E138" i="2"/>
  <c r="E142" i="2"/>
  <c r="E146" i="2"/>
  <c r="E150" i="2"/>
  <c r="E154" i="2"/>
  <c r="E158" i="2"/>
  <c r="F38" i="2"/>
  <c r="D41" i="2"/>
  <c r="F42" i="2"/>
  <c r="D45" i="2"/>
  <c r="F46" i="2"/>
  <c r="D49" i="2"/>
  <c r="F50" i="2"/>
  <c r="D53" i="2"/>
  <c r="F54" i="2"/>
  <c r="D57" i="2"/>
  <c r="F58" i="2"/>
  <c r="D61" i="2"/>
  <c r="F62" i="2"/>
  <c r="D65" i="2"/>
  <c r="F66" i="2"/>
  <c r="D69" i="2"/>
  <c r="F70" i="2"/>
  <c r="D73" i="2"/>
  <c r="F74" i="2"/>
  <c r="D77" i="2"/>
  <c r="F78" i="2"/>
  <c r="D81" i="2"/>
  <c r="F82" i="2"/>
  <c r="D85" i="2"/>
  <c r="F86" i="2"/>
  <c r="D89" i="2"/>
  <c r="F90" i="2"/>
  <c r="D93" i="2"/>
  <c r="F94" i="2"/>
  <c r="D97" i="2"/>
  <c r="F98" i="2"/>
  <c r="D101" i="2"/>
  <c r="F102" i="2"/>
  <c r="D105" i="2"/>
  <c r="F106" i="2"/>
  <c r="D109" i="2"/>
  <c r="F110" i="2"/>
  <c r="D113" i="2"/>
  <c r="F114" i="2"/>
  <c r="D117" i="2"/>
  <c r="F118" i="2"/>
  <c r="D121" i="2"/>
  <c r="F122" i="2"/>
  <c r="D125" i="2"/>
  <c r="F126" i="2"/>
  <c r="D129" i="2"/>
  <c r="F130" i="2"/>
  <c r="D133" i="2"/>
  <c r="F134" i="2"/>
  <c r="D137" i="2"/>
  <c r="F138" i="2"/>
  <c r="D141" i="2"/>
  <c r="F142" i="2"/>
  <c r="D145" i="2"/>
  <c r="F146" i="2"/>
  <c r="D149" i="2"/>
  <c r="F150" i="2"/>
  <c r="D153" i="2"/>
  <c r="F154" i="2"/>
  <c r="D157" i="2"/>
  <c r="F158" i="2"/>
  <c r="D161" i="2"/>
  <c r="D40" i="2"/>
  <c r="F41" i="2"/>
  <c r="D44" i="2"/>
  <c r="F45" i="2"/>
  <c r="D48" i="2"/>
  <c r="F49" i="2"/>
  <c r="D52" i="2"/>
  <c r="F53" i="2"/>
  <c r="D56" i="2"/>
  <c r="F57" i="2"/>
  <c r="D60" i="2"/>
  <c r="F61" i="2"/>
  <c r="D64" i="2"/>
  <c r="F65" i="2"/>
  <c r="D68" i="2"/>
  <c r="F69" i="2"/>
  <c r="D72" i="2"/>
  <c r="F73" i="2"/>
  <c r="D76" i="2"/>
  <c r="F77" i="2"/>
  <c r="D80" i="2"/>
  <c r="F81" i="2"/>
  <c r="D84" i="2"/>
  <c r="F85" i="2"/>
  <c r="D88" i="2"/>
  <c r="F89" i="2"/>
  <c r="D92" i="2"/>
  <c r="F93" i="2"/>
  <c r="D96" i="2"/>
  <c r="F97" i="2"/>
  <c r="D100" i="2"/>
  <c r="F101" i="2"/>
  <c r="D104" i="2"/>
  <c r="F105" i="2"/>
  <c r="D108" i="2"/>
  <c r="F109" i="2"/>
  <c r="D112" i="2"/>
  <c r="F113" i="2"/>
  <c r="D116" i="2"/>
  <c r="F117" i="2"/>
  <c r="D120" i="2"/>
  <c r="F121" i="2"/>
  <c r="D124" i="2"/>
  <c r="F125" i="2"/>
  <c r="D128" i="2"/>
  <c r="F129" i="2"/>
  <c r="D132" i="2"/>
  <c r="F133" i="2"/>
  <c r="D136" i="2"/>
  <c r="F137" i="2"/>
  <c r="D140" i="2"/>
  <c r="F141" i="2"/>
  <c r="D144" i="2"/>
  <c r="F145" i="2"/>
  <c r="D148" i="2"/>
  <c r="F149" i="2"/>
  <c r="D152" i="2"/>
  <c r="F153" i="2"/>
  <c r="D156" i="2"/>
  <c r="F157" i="2"/>
  <c r="D160" i="2"/>
  <c r="F161" i="2"/>
  <c r="E41" i="2"/>
  <c r="E44" i="2"/>
  <c r="F64" i="2"/>
  <c r="D67" i="2"/>
  <c r="E73" i="2"/>
  <c r="E76" i="2"/>
  <c r="E81" i="2"/>
  <c r="D91" i="2"/>
  <c r="F91" i="2" s="1"/>
  <c r="E96" i="2"/>
  <c r="F108" i="2"/>
  <c r="E113" i="2"/>
  <c r="D123" i="2"/>
  <c r="F123" i="2" s="1"/>
  <c r="E128" i="2"/>
  <c r="F140" i="2"/>
  <c r="E145" i="2"/>
  <c r="D155" i="2"/>
  <c r="F155" i="2" s="1"/>
  <c r="E160" i="2"/>
  <c r="E45" i="2"/>
  <c r="D71" i="2"/>
  <c r="E92" i="2"/>
  <c r="E141" i="2"/>
  <c r="E156" i="2"/>
  <c r="D55" i="2"/>
  <c r="E64" i="2"/>
  <c r="F88" i="2"/>
  <c r="E140" i="2"/>
  <c r="F152" i="2"/>
  <c r="F44" i="2"/>
  <c r="D47" i="2"/>
  <c r="E53" i="2"/>
  <c r="E56" i="2"/>
  <c r="F76" i="2"/>
  <c r="D79" i="2"/>
  <c r="F79" i="2" s="1"/>
  <c r="E84" i="2"/>
  <c r="E91" i="2"/>
  <c r="F96" i="2"/>
  <c r="E101" i="2"/>
  <c r="D111" i="2"/>
  <c r="F111" i="2" s="1"/>
  <c r="E116" i="2"/>
  <c r="E123" i="2"/>
  <c r="F128" i="2"/>
  <c r="E133" i="2"/>
  <c r="D143" i="2"/>
  <c r="F143" i="2" s="1"/>
  <c r="E148" i="2"/>
  <c r="E155" i="2"/>
  <c r="F160" i="2"/>
  <c r="D39" i="2"/>
  <c r="E77" i="2"/>
  <c r="E109" i="2"/>
  <c r="D119" i="2"/>
  <c r="F119" i="2" s="1"/>
  <c r="F136" i="2"/>
  <c r="D151" i="2"/>
  <c r="F151" i="2" s="1"/>
  <c r="D103" i="2"/>
  <c r="E125" i="2"/>
  <c r="E157" i="2"/>
  <c r="F56" i="2"/>
  <c r="D59" i="2"/>
  <c r="E65" i="2"/>
  <c r="E68" i="2"/>
  <c r="E79" i="2"/>
  <c r="F84" i="2"/>
  <c r="E89" i="2"/>
  <c r="D99" i="2"/>
  <c r="E104" i="2"/>
  <c r="E111" i="2"/>
  <c r="F116" i="2"/>
  <c r="E121" i="2"/>
  <c r="D131" i="2"/>
  <c r="E136" i="2"/>
  <c r="E143" i="2"/>
  <c r="F148" i="2"/>
  <c r="E153" i="2"/>
  <c r="E48" i="2"/>
  <c r="F68" i="2"/>
  <c r="D87" i="2"/>
  <c r="F87" i="2" s="1"/>
  <c r="F104" i="2"/>
  <c r="E124" i="2"/>
  <c r="E93" i="2"/>
  <c r="D135" i="2"/>
  <c r="F48" i="2"/>
  <c r="D51" i="2"/>
  <c r="E57" i="2"/>
  <c r="E60" i="2"/>
  <c r="E80" i="2"/>
  <c r="E87" i="2"/>
  <c r="F92" i="2"/>
  <c r="E97" i="2"/>
  <c r="D107" i="2"/>
  <c r="F107" i="2" s="1"/>
  <c r="E112" i="2"/>
  <c r="E119" i="2"/>
  <c r="F124" i="2"/>
  <c r="E129" i="2"/>
  <c r="D139" i="2"/>
  <c r="F139" i="2" s="1"/>
  <c r="E144" i="2"/>
  <c r="E151" i="2"/>
  <c r="F156" i="2"/>
  <c r="E161" i="2"/>
  <c r="F52" i="2"/>
  <c r="E108" i="2"/>
  <c r="E40" i="2"/>
  <c r="F60" i="2"/>
  <c r="D63" i="2"/>
  <c r="E69" i="2"/>
  <c r="E72" i="2"/>
  <c r="F80" i="2"/>
  <c r="E85" i="2"/>
  <c r="D95" i="2"/>
  <c r="F95" i="2" s="1"/>
  <c r="E100" i="2"/>
  <c r="E107" i="2"/>
  <c r="F112" i="2"/>
  <c r="E117" i="2"/>
  <c r="D127" i="2"/>
  <c r="F127" i="2" s="1"/>
  <c r="E132" i="2"/>
  <c r="E139" i="2"/>
  <c r="F144" i="2"/>
  <c r="E149" i="2"/>
  <c r="D159" i="2"/>
  <c r="F159" i="2" s="1"/>
  <c r="F40" i="2"/>
  <c r="D43" i="2"/>
  <c r="E49" i="2"/>
  <c r="E52" i="2"/>
  <c r="F72" i="2"/>
  <c r="D75" i="2"/>
  <c r="D83" i="2"/>
  <c r="F83" i="2" s="1"/>
  <c r="E88" i="2"/>
  <c r="E95" i="2"/>
  <c r="F100" i="2"/>
  <c r="E105" i="2"/>
  <c r="D115" i="2"/>
  <c r="E120" i="2"/>
  <c r="E127" i="2"/>
  <c r="F132" i="2"/>
  <c r="E137" i="2"/>
  <c r="D147" i="2"/>
  <c r="F147" i="2" s="1"/>
  <c r="E152" i="2"/>
  <c r="E159" i="2"/>
  <c r="E61" i="2"/>
  <c r="E83" i="2"/>
  <c r="F120" i="2"/>
  <c r="E147" i="2"/>
  <c r="F37" i="2"/>
  <c r="E35" i="4"/>
  <c r="E43" i="4"/>
  <c r="E51" i="4"/>
  <c r="E59" i="4"/>
  <c r="E67" i="4"/>
  <c r="E75" i="4"/>
  <c r="E83" i="4"/>
  <c r="E91" i="4"/>
  <c r="E99" i="4"/>
  <c r="F59" i="4"/>
  <c r="E64" i="4"/>
  <c r="F83" i="4"/>
  <c r="F35" i="4"/>
  <c r="E40" i="4"/>
  <c r="F43" i="4"/>
  <c r="E48" i="4"/>
  <c r="F51" i="4"/>
  <c r="E56" i="4"/>
  <c r="F67" i="4"/>
  <c r="E72" i="4"/>
  <c r="F75" i="4"/>
  <c r="E80" i="4"/>
  <c r="E88" i="4"/>
  <c r="F91" i="4"/>
  <c r="E96" i="4"/>
  <c r="G35" i="4"/>
  <c r="E37" i="4"/>
  <c r="F40" i="4"/>
  <c r="G43" i="4"/>
  <c r="E45" i="4"/>
  <c r="F48" i="4"/>
  <c r="G51" i="4"/>
  <c r="E53" i="4"/>
  <c r="F56" i="4"/>
  <c r="G59" i="4"/>
  <c r="E61" i="4"/>
  <c r="F64" i="4"/>
  <c r="G67" i="4"/>
  <c r="E69" i="4"/>
  <c r="F72" i="4"/>
  <c r="G75" i="4"/>
  <c r="E77" i="4"/>
  <c r="F80" i="4"/>
  <c r="G83" i="4"/>
  <c r="E85" i="4"/>
  <c r="F88" i="4"/>
  <c r="G91" i="4"/>
  <c r="E93" i="4"/>
  <c r="F96" i="4"/>
  <c r="G99" i="4"/>
  <c r="E50" i="4"/>
  <c r="G64" i="4"/>
  <c r="F69" i="4"/>
  <c r="E74" i="4"/>
  <c r="G80" i="4"/>
  <c r="G88" i="4"/>
  <c r="G96" i="4"/>
  <c r="F37" i="4"/>
  <c r="G40" i="4"/>
  <c r="E42" i="4"/>
  <c r="F45" i="4"/>
  <c r="G48" i="4"/>
  <c r="F53" i="4"/>
  <c r="G56" i="4"/>
  <c r="E58" i="4"/>
  <c r="F61" i="4"/>
  <c r="E66" i="4"/>
  <c r="G72" i="4"/>
  <c r="F77" i="4"/>
  <c r="E82" i="4"/>
  <c r="F85" i="4"/>
  <c r="E90" i="4"/>
  <c r="F93" i="4"/>
  <c r="E98" i="4"/>
  <c r="G37" i="4"/>
  <c r="E39" i="4"/>
  <c r="F42" i="4"/>
  <c r="G45" i="4"/>
  <c r="E47" i="4"/>
  <c r="F50" i="4"/>
  <c r="G53" i="4"/>
  <c r="E55" i="4"/>
  <c r="F58" i="4"/>
  <c r="G61" i="4"/>
  <c r="E63" i="4"/>
  <c r="F66" i="4"/>
  <c r="G69" i="4"/>
  <c r="E71" i="4"/>
  <c r="F74" i="4"/>
  <c r="G77" i="4"/>
  <c r="E79" i="4"/>
  <c r="F82" i="4"/>
  <c r="G85" i="4"/>
  <c r="E87" i="4"/>
  <c r="F90" i="4"/>
  <c r="G93" i="4"/>
  <c r="E95" i="4"/>
  <c r="F98" i="4"/>
  <c r="E46" i="4"/>
  <c r="E54" i="4"/>
  <c r="E70" i="4"/>
  <c r="E78" i="4"/>
  <c r="E94" i="4"/>
  <c r="F99" i="4"/>
  <c r="E36" i="4"/>
  <c r="F39" i="4"/>
  <c r="G42" i="4"/>
  <c r="E44" i="4"/>
  <c r="F47" i="4"/>
  <c r="G50" i="4"/>
  <c r="E52" i="4"/>
  <c r="F55" i="4"/>
  <c r="G58" i="4"/>
  <c r="E60" i="4"/>
  <c r="G60" i="4" s="1"/>
  <c r="F63" i="4"/>
  <c r="G66" i="4"/>
  <c r="E68" i="4"/>
  <c r="F71" i="4"/>
  <c r="G74" i="4"/>
  <c r="E76" i="4"/>
  <c r="F79" i="4"/>
  <c r="G82" i="4"/>
  <c r="E84" i="4"/>
  <c r="G84" i="4" s="1"/>
  <c r="F87" i="4"/>
  <c r="G90" i="4"/>
  <c r="E92" i="4"/>
  <c r="F95" i="4"/>
  <c r="G98" i="4"/>
  <c r="E38" i="4"/>
  <c r="G76" i="4"/>
  <c r="E86" i="4"/>
  <c r="F36" i="4"/>
  <c r="G39" i="4"/>
  <c r="E41" i="4"/>
  <c r="F44" i="4"/>
  <c r="G47" i="4"/>
  <c r="E49" i="4"/>
  <c r="F52" i="4"/>
  <c r="G55" i="4"/>
  <c r="E57" i="4"/>
  <c r="F60" i="4"/>
  <c r="G63" i="4"/>
  <c r="E65" i="4"/>
  <c r="F68" i="4"/>
  <c r="G71" i="4"/>
  <c r="E73" i="4"/>
  <c r="G73" i="4" s="1"/>
  <c r="F76" i="4"/>
  <c r="G79" i="4"/>
  <c r="E81" i="4"/>
  <c r="G81" i="4" s="1"/>
  <c r="F84" i="4"/>
  <c r="G87" i="4"/>
  <c r="E89" i="4"/>
  <c r="F92" i="4"/>
  <c r="G95" i="4"/>
  <c r="E97" i="4"/>
  <c r="G97" i="4" s="1"/>
  <c r="G36" i="4"/>
  <c r="G44" i="4"/>
  <c r="G52" i="4"/>
  <c r="E62" i="4"/>
  <c r="G68" i="4"/>
  <c r="F73" i="4"/>
  <c r="F81" i="4"/>
  <c r="G92" i="4"/>
  <c r="F97" i="4"/>
  <c r="I34" i="4"/>
  <c r="E34" i="4"/>
  <c r="G46" i="4"/>
  <c r="F46" i="4"/>
  <c r="G54" i="4"/>
  <c r="F54" i="4"/>
  <c r="G70" i="4"/>
  <c r="F70" i="4"/>
  <c r="G78" i="4"/>
  <c r="F78" i="4"/>
  <c r="G94" i="4"/>
  <c r="F94" i="4"/>
  <c r="G38" i="4"/>
  <c r="F38" i="4"/>
  <c r="G86" i="4"/>
  <c r="F86" i="4"/>
  <c r="F41" i="4"/>
  <c r="G41" i="4"/>
  <c r="F49" i="4"/>
  <c r="G49" i="4"/>
  <c r="F57" i="4"/>
  <c r="G57" i="4"/>
  <c r="F65" i="4"/>
  <c r="G65" i="4"/>
  <c r="F89" i="4"/>
  <c r="G89" i="4"/>
  <c r="G62" i="4"/>
  <c r="F62" i="4"/>
  <c r="F67" i="2"/>
  <c r="E67" i="2"/>
  <c r="F71" i="2"/>
  <c r="E71" i="2"/>
  <c r="F55" i="2"/>
  <c r="E55" i="2"/>
  <c r="F47" i="2"/>
  <c r="E47" i="2"/>
  <c r="F39" i="2"/>
  <c r="E39" i="2"/>
  <c r="E103" i="2"/>
  <c r="F103" i="2"/>
  <c r="F59" i="2"/>
  <c r="E59" i="2"/>
  <c r="E99" i="2"/>
  <c r="F99" i="2"/>
  <c r="E131" i="2"/>
  <c r="F131" i="2"/>
  <c r="E135" i="2"/>
  <c r="F135" i="2"/>
  <c r="F51" i="2"/>
  <c r="E51" i="2"/>
  <c r="F63" i="2"/>
  <c r="E63" i="2"/>
  <c r="F43" i="2"/>
  <c r="E43" i="2"/>
  <c r="F75" i="2"/>
  <c r="E75" i="2"/>
  <c r="E115" i="2"/>
  <c r="F115" i="2"/>
  <c r="R9" i="5" l="1"/>
  <c r="Q10" i="2"/>
  <c r="F12" i="2"/>
  <c r="Q9" i="2"/>
  <c r="Q8" i="2"/>
  <c r="Q7" i="2"/>
  <c r="Q6" i="2"/>
  <c r="R8" i="5"/>
  <c r="R7" i="5"/>
  <c r="R6" i="5"/>
  <c r="R5" i="5"/>
  <c r="R4" i="5"/>
  <c r="Q8" i="4"/>
  <c r="Q7" i="4"/>
  <c r="Q6" i="4"/>
  <c r="Q5" i="4"/>
  <c r="Q4" i="4"/>
  <c r="G55" i="2"/>
  <c r="H132" i="2"/>
  <c r="H72" i="2"/>
  <c r="G132" i="2"/>
  <c r="H80" i="2"/>
  <c r="H139" i="2"/>
  <c r="G87" i="2"/>
  <c r="G124" i="2"/>
  <c r="G143" i="2"/>
  <c r="G79" i="2"/>
  <c r="G109" i="2"/>
  <c r="H143" i="2"/>
  <c r="G91" i="2"/>
  <c r="G45" i="2"/>
  <c r="G128" i="2"/>
  <c r="G73" i="2"/>
  <c r="H161" i="2"/>
  <c r="H129" i="2"/>
  <c r="H97" i="2"/>
  <c r="H65" i="2"/>
  <c r="H142" i="2"/>
  <c r="H110" i="2"/>
  <c r="H78" i="2"/>
  <c r="H46" i="2"/>
  <c r="G130" i="2"/>
  <c r="G98" i="2"/>
  <c r="G66" i="2"/>
  <c r="H55" i="2"/>
  <c r="G127" i="2"/>
  <c r="G52" i="2"/>
  <c r="H127" i="2"/>
  <c r="G72" i="2"/>
  <c r="G129" i="2"/>
  <c r="G80" i="2"/>
  <c r="H104" i="2"/>
  <c r="G136" i="2"/>
  <c r="G68" i="2"/>
  <c r="G77" i="2"/>
  <c r="G133" i="2"/>
  <c r="G84" i="2"/>
  <c r="H152" i="2"/>
  <c r="H123" i="2"/>
  <c r="H64" i="2"/>
  <c r="H157" i="2"/>
  <c r="H125" i="2"/>
  <c r="H93" i="2"/>
  <c r="H61" i="2"/>
  <c r="H138" i="2"/>
  <c r="H106" i="2"/>
  <c r="H74" i="2"/>
  <c r="H42" i="2"/>
  <c r="G158" i="2"/>
  <c r="G126" i="2"/>
  <c r="G94" i="2"/>
  <c r="G62" i="2"/>
  <c r="H115" i="2"/>
  <c r="H131" i="2"/>
  <c r="H103" i="2"/>
  <c r="G71" i="2"/>
  <c r="G147" i="2"/>
  <c r="G120" i="2"/>
  <c r="G49" i="2"/>
  <c r="G117" i="2"/>
  <c r="G69" i="2"/>
  <c r="H124" i="2"/>
  <c r="G60" i="2"/>
  <c r="H87" i="2"/>
  <c r="G121" i="2"/>
  <c r="G65" i="2"/>
  <c r="H128" i="2"/>
  <c r="H79" i="2"/>
  <c r="G140" i="2"/>
  <c r="G113" i="2"/>
  <c r="G44" i="2"/>
  <c r="H153" i="2"/>
  <c r="H121" i="2"/>
  <c r="H89" i="2"/>
  <c r="H57" i="2"/>
  <c r="H134" i="2"/>
  <c r="H102" i="2"/>
  <c r="H70" i="2"/>
  <c r="H38" i="2"/>
  <c r="G154" i="2"/>
  <c r="G122" i="2"/>
  <c r="G90" i="2"/>
  <c r="G58" i="2"/>
  <c r="G115" i="2"/>
  <c r="G131" i="2"/>
  <c r="G103" i="2"/>
  <c r="H71" i="2"/>
  <c r="H120" i="2"/>
  <c r="G105" i="2"/>
  <c r="H40" i="2"/>
  <c r="H112" i="2"/>
  <c r="H60" i="2"/>
  <c r="G119" i="2"/>
  <c r="G57" i="2"/>
  <c r="H68" i="2"/>
  <c r="H116" i="2"/>
  <c r="H56" i="2"/>
  <c r="G123" i="2"/>
  <c r="H76" i="2"/>
  <c r="H88" i="2"/>
  <c r="H108" i="2"/>
  <c r="G41" i="2"/>
  <c r="H149" i="2"/>
  <c r="H117" i="2"/>
  <c r="H85" i="2"/>
  <c r="H53" i="2"/>
  <c r="H130" i="2"/>
  <c r="H98" i="2"/>
  <c r="H66" i="2"/>
  <c r="G150" i="2"/>
  <c r="G118" i="2"/>
  <c r="G86" i="2"/>
  <c r="G54" i="2"/>
  <c r="G75" i="2"/>
  <c r="G51" i="2"/>
  <c r="H99" i="2"/>
  <c r="G39" i="2"/>
  <c r="G67" i="2"/>
  <c r="G83" i="2"/>
  <c r="G159" i="2"/>
  <c r="H100" i="2"/>
  <c r="H159" i="2"/>
  <c r="G107" i="2"/>
  <c r="G40" i="2"/>
  <c r="G161" i="2"/>
  <c r="G112" i="2"/>
  <c r="H48" i="2"/>
  <c r="G48" i="2"/>
  <c r="G111" i="2"/>
  <c r="G116" i="2"/>
  <c r="G56" i="2"/>
  <c r="G64" i="2"/>
  <c r="G160" i="2"/>
  <c r="G96" i="2"/>
  <c r="H145" i="2"/>
  <c r="H113" i="2"/>
  <c r="H81" i="2"/>
  <c r="H49" i="2"/>
  <c r="H158" i="2"/>
  <c r="H126" i="2"/>
  <c r="H94" i="2"/>
  <c r="H62" i="2"/>
  <c r="G146" i="2"/>
  <c r="G114" i="2"/>
  <c r="G82" i="2"/>
  <c r="G50" i="2"/>
  <c r="G46" i="2"/>
  <c r="H75" i="2"/>
  <c r="H51" i="2"/>
  <c r="G99" i="2"/>
  <c r="H39" i="2"/>
  <c r="H67" i="2"/>
  <c r="G61" i="2"/>
  <c r="G152" i="2"/>
  <c r="G95" i="2"/>
  <c r="G149" i="2"/>
  <c r="G100" i="2"/>
  <c r="H156" i="2"/>
  <c r="H107" i="2"/>
  <c r="G104" i="2"/>
  <c r="G157" i="2"/>
  <c r="H151" i="2"/>
  <c r="H160" i="2"/>
  <c r="H111" i="2"/>
  <c r="G53" i="2"/>
  <c r="G156" i="2"/>
  <c r="H155" i="2"/>
  <c r="H91" i="2"/>
  <c r="H141" i="2"/>
  <c r="H109" i="2"/>
  <c r="H77" i="2"/>
  <c r="H45" i="2"/>
  <c r="H154" i="2"/>
  <c r="H122" i="2"/>
  <c r="H90" i="2"/>
  <c r="H58" i="2"/>
  <c r="G142" i="2"/>
  <c r="G110" i="2"/>
  <c r="G78" i="2"/>
  <c r="G43" i="2"/>
  <c r="G63" i="2"/>
  <c r="H135" i="2"/>
  <c r="G59" i="2"/>
  <c r="G47" i="2"/>
  <c r="H147" i="2"/>
  <c r="G88" i="2"/>
  <c r="H144" i="2"/>
  <c r="H95" i="2"/>
  <c r="G108" i="2"/>
  <c r="G151" i="2"/>
  <c r="G97" i="2"/>
  <c r="G153" i="2"/>
  <c r="G89" i="2"/>
  <c r="G125" i="2"/>
  <c r="H136" i="2"/>
  <c r="G155" i="2"/>
  <c r="G101" i="2"/>
  <c r="H44" i="2"/>
  <c r="G141" i="2"/>
  <c r="G145" i="2"/>
  <c r="G81" i="2"/>
  <c r="H137" i="2"/>
  <c r="H105" i="2"/>
  <c r="H73" i="2"/>
  <c r="H41" i="2"/>
  <c r="H150" i="2"/>
  <c r="H118" i="2"/>
  <c r="H86" i="2"/>
  <c r="H54" i="2"/>
  <c r="G138" i="2"/>
  <c r="G106" i="2"/>
  <c r="G74" i="2"/>
  <c r="G42" i="2"/>
  <c r="G38" i="2"/>
  <c r="H43" i="2"/>
  <c r="H63" i="2"/>
  <c r="G135" i="2"/>
  <c r="H59" i="2"/>
  <c r="H47" i="2"/>
  <c r="G137" i="2"/>
  <c r="H83" i="2"/>
  <c r="G139" i="2"/>
  <c r="G85" i="2"/>
  <c r="H52" i="2"/>
  <c r="G144" i="2"/>
  <c r="H92" i="2"/>
  <c r="G93" i="2"/>
  <c r="H148" i="2"/>
  <c r="H84" i="2"/>
  <c r="H119" i="2"/>
  <c r="G148" i="2"/>
  <c r="H96" i="2"/>
  <c r="G92" i="2"/>
  <c r="H140" i="2"/>
  <c r="G76" i="2"/>
  <c r="H133" i="2"/>
  <c r="H101" i="2"/>
  <c r="H69" i="2"/>
  <c r="H146" i="2"/>
  <c r="H114" i="2"/>
  <c r="H82" i="2"/>
  <c r="H50" i="2"/>
  <c r="G134" i="2"/>
  <c r="G102" i="2"/>
  <c r="G70" i="2"/>
  <c r="H37" i="2"/>
  <c r="H62" i="4"/>
  <c r="I49" i="4"/>
  <c r="H94" i="4"/>
  <c r="H46" i="4"/>
  <c r="I44" i="4"/>
  <c r="I79" i="4"/>
  <c r="H52" i="4"/>
  <c r="I90" i="4"/>
  <c r="H63" i="4"/>
  <c r="H99" i="4"/>
  <c r="I69" i="4"/>
  <c r="I37" i="4"/>
  <c r="I48" i="4"/>
  <c r="I64" i="4"/>
  <c r="H72" i="4"/>
  <c r="H40" i="4"/>
  <c r="H83" i="4"/>
  <c r="H57" i="4"/>
  <c r="H74" i="4"/>
  <c r="H35" i="4"/>
  <c r="I62" i="4"/>
  <c r="H49" i="4"/>
  <c r="I94" i="4"/>
  <c r="I46" i="4"/>
  <c r="I36" i="4"/>
  <c r="H76" i="4"/>
  <c r="I47" i="4"/>
  <c r="H87" i="4"/>
  <c r="I60" i="4"/>
  <c r="H98" i="4"/>
  <c r="H66" i="4"/>
  <c r="H93" i="4"/>
  <c r="H45" i="4"/>
  <c r="I99" i="4"/>
  <c r="I67" i="4"/>
  <c r="I35" i="4"/>
  <c r="H59" i="4"/>
  <c r="H43" i="4"/>
  <c r="I52" i="4"/>
  <c r="H95" i="4"/>
  <c r="H69" i="4"/>
  <c r="I89" i="4"/>
  <c r="I41" i="4"/>
  <c r="H78" i="4"/>
  <c r="H97" i="4"/>
  <c r="I97" i="4"/>
  <c r="I73" i="4"/>
  <c r="H44" i="4"/>
  <c r="I84" i="4"/>
  <c r="I58" i="4"/>
  <c r="I93" i="4"/>
  <c r="I61" i="4"/>
  <c r="H85" i="4"/>
  <c r="I40" i="4"/>
  <c r="H96" i="4"/>
  <c r="H64" i="4"/>
  <c r="H91" i="4"/>
  <c r="I68" i="4"/>
  <c r="I77" i="4"/>
  <c r="I38" i="4"/>
  <c r="H42" i="4"/>
  <c r="H89" i="4"/>
  <c r="H41" i="4"/>
  <c r="I78" i="4"/>
  <c r="I92" i="4"/>
  <c r="I95" i="4"/>
  <c r="I71" i="4"/>
  <c r="I39" i="4"/>
  <c r="I82" i="4"/>
  <c r="H55" i="4"/>
  <c r="H90" i="4"/>
  <c r="H58" i="4"/>
  <c r="H77" i="4"/>
  <c r="H37" i="4"/>
  <c r="I91" i="4"/>
  <c r="I59" i="4"/>
  <c r="H75" i="4"/>
  <c r="H54" i="4"/>
  <c r="H71" i="4"/>
  <c r="I80" i="4"/>
  <c r="I55" i="4"/>
  <c r="I75" i="4"/>
  <c r="I65" i="4"/>
  <c r="H86" i="4"/>
  <c r="H70" i="4"/>
  <c r="H81" i="4"/>
  <c r="H92" i="4"/>
  <c r="H68" i="4"/>
  <c r="H36" i="4"/>
  <c r="H79" i="4"/>
  <c r="I50" i="4"/>
  <c r="I85" i="4"/>
  <c r="I53" i="4"/>
  <c r="I72" i="4"/>
  <c r="I96" i="4"/>
  <c r="H88" i="4"/>
  <c r="H56" i="4"/>
  <c r="H67" i="4"/>
  <c r="H38" i="4"/>
  <c r="H84" i="4"/>
  <c r="I98" i="4"/>
  <c r="I45" i="4"/>
  <c r="H80" i="4"/>
  <c r="I54" i="4"/>
  <c r="H39" i="4"/>
  <c r="I43" i="4"/>
  <c r="H65" i="4"/>
  <c r="I86" i="4"/>
  <c r="I70" i="4"/>
  <c r="H73" i="4"/>
  <c r="I87" i="4"/>
  <c r="I63" i="4"/>
  <c r="I76" i="4"/>
  <c r="I74" i="4"/>
  <c r="H47" i="4"/>
  <c r="H82" i="4"/>
  <c r="H50" i="4"/>
  <c r="H61" i="4"/>
  <c r="I88" i="4"/>
  <c r="I83" i="4"/>
  <c r="I51" i="4"/>
  <c r="H51" i="4"/>
  <c r="I57" i="4"/>
  <c r="H60" i="4"/>
  <c r="I42" i="4"/>
  <c r="I56" i="4"/>
  <c r="H48" i="4"/>
  <c r="I81" i="4"/>
  <c r="I66" i="4"/>
  <c r="H53" i="4"/>
  <c r="C12" i="2" l="1"/>
  <c r="E9" i="2" l="1"/>
  <c r="E14" i="5"/>
  <c r="E13" i="5"/>
  <c r="E10" i="5"/>
  <c r="E9" i="5"/>
  <c r="F8" i="5"/>
  <c r="E8" i="5" s="1"/>
  <c r="E5" i="5"/>
  <c r="D32" i="5"/>
  <c r="E31" i="5"/>
  <c r="D31" i="5"/>
  <c r="D27" i="5"/>
  <c r="E26" i="5"/>
  <c r="D26" i="5"/>
  <c r="F10" i="4"/>
  <c r="E10" i="4" s="1"/>
  <c r="F9" i="4"/>
  <c r="E9" i="4" s="1"/>
  <c r="D28" i="4"/>
  <c r="E27" i="4"/>
  <c r="D27" i="4"/>
  <c r="D23" i="4"/>
  <c r="D22" i="4"/>
  <c r="C9" i="2"/>
  <c r="J9" i="2" s="1"/>
  <c r="C5" i="5"/>
  <c r="G27" i="4"/>
  <c r="C8" i="5"/>
  <c r="G5" i="5"/>
  <c r="G8" i="5"/>
  <c r="I26" i="5"/>
  <c r="G26" i="5"/>
  <c r="G31" i="5"/>
  <c r="H27" i="4"/>
  <c r="H31" i="5"/>
  <c r="C10" i="5"/>
  <c r="H26" i="5"/>
  <c r="C15" i="5" l="1"/>
  <c r="C12" i="5"/>
  <c r="D12" i="5" s="1"/>
  <c r="C11" i="5"/>
  <c r="C14" i="5"/>
  <c r="D14" i="5" s="1"/>
  <c r="G9" i="5"/>
  <c r="C13" i="5"/>
  <c r="C9" i="5"/>
  <c r="D10" i="5"/>
  <c r="C7" i="5"/>
  <c r="D7" i="5" s="1"/>
  <c r="C6" i="5"/>
  <c r="D6" i="5" s="1"/>
  <c r="D8" i="5"/>
  <c r="D5" i="5"/>
  <c r="G10" i="5"/>
  <c r="H8" i="5"/>
  <c r="H9" i="5"/>
  <c r="H5" i="5"/>
  <c r="G13" i="5"/>
  <c r="I9" i="5"/>
  <c r="D15" i="5" l="1"/>
  <c r="Q42" i="5"/>
  <c r="D11" i="5"/>
  <c r="G14" i="5"/>
  <c r="D9" i="5"/>
  <c r="D13" i="5"/>
  <c r="H7" i="5"/>
  <c r="U42" i="5"/>
  <c r="V42" i="5" s="1"/>
  <c r="H10" i="5"/>
  <c r="H13" i="5"/>
  <c r="H14" i="5"/>
  <c r="I14" i="5"/>
  <c r="G7" i="5"/>
  <c r="R42" i="5" l="1"/>
  <c r="H12" i="5"/>
  <c r="G6" i="5"/>
  <c r="E5" i="4"/>
  <c r="F7" i="5"/>
  <c r="G12" i="5"/>
  <c r="F12" i="5" s="1"/>
  <c r="C5" i="4"/>
  <c r="G5" i="4"/>
  <c r="H6" i="5"/>
  <c r="F6" i="5"/>
  <c r="G11" i="5" l="1"/>
  <c r="E7" i="5"/>
  <c r="F27" i="5"/>
  <c r="E27" i="5" s="1"/>
  <c r="E6" i="5"/>
  <c r="C10" i="4"/>
  <c r="C9" i="4"/>
  <c r="D9" i="4" s="1"/>
  <c r="D5" i="4"/>
  <c r="F11" i="5"/>
  <c r="H5" i="4"/>
  <c r="H27" i="5"/>
  <c r="G27" i="5"/>
  <c r="I27" i="5"/>
  <c r="E11" i="5" l="1"/>
  <c r="E12" i="5"/>
  <c r="H7" i="4"/>
  <c r="J5" i="5"/>
  <c r="C17" i="5" s="1"/>
  <c r="D10" i="4"/>
  <c r="H11" i="5"/>
  <c r="J15" i="5" l="1"/>
  <c r="J6" i="5"/>
  <c r="J7" i="5" s="1"/>
  <c r="J8" i="5" s="1"/>
  <c r="J9" i="5" s="1"/>
  <c r="J10" i="5" s="1"/>
  <c r="J13" i="5"/>
  <c r="J14" i="5" s="1"/>
  <c r="C20" i="5"/>
  <c r="G32" i="5"/>
  <c r="J11" i="5" l="1"/>
  <c r="C18" i="5"/>
  <c r="C19" i="5" s="1"/>
  <c r="C35" i="5" s="1"/>
  <c r="E32" i="5"/>
  <c r="H32" i="5"/>
  <c r="F32" i="5"/>
  <c r="J12" i="5" l="1"/>
  <c r="G15" i="5"/>
  <c r="E12" i="2"/>
  <c r="D30" i="2"/>
  <c r="E29" i="2"/>
  <c r="D29" i="2"/>
  <c r="D25" i="2"/>
  <c r="D24" i="2"/>
  <c r="F15" i="5"/>
  <c r="H29" i="2"/>
  <c r="G12" i="2"/>
  <c r="G29" i="2"/>
  <c r="H15" i="5"/>
  <c r="T42" i="5" l="1"/>
  <c r="S42" i="5" s="1"/>
  <c r="E15" i="5"/>
  <c r="C10" i="2"/>
  <c r="D10" i="2" s="1"/>
  <c r="C11" i="2"/>
  <c r="D11" i="2" s="1"/>
  <c r="D12" i="2"/>
  <c r="H12" i="2"/>
  <c r="I15" i="5"/>
  <c r="E22" i="4" l="1"/>
  <c r="F8" i="4"/>
  <c r="E8" i="4" s="1"/>
  <c r="H22" i="4"/>
  <c r="I22" i="4"/>
  <c r="C8" i="4"/>
  <c r="G8" i="4"/>
  <c r="G22" i="4"/>
  <c r="D8" i="4" l="1"/>
  <c r="C6" i="4"/>
  <c r="D6" i="4" s="1"/>
  <c r="C7" i="4"/>
  <c r="H8" i="4"/>
  <c r="G7" i="4"/>
  <c r="H10" i="4" l="1"/>
  <c r="G6" i="4"/>
  <c r="D7" i="4"/>
  <c r="F7" i="4"/>
  <c r="G10" i="4"/>
  <c r="F6" i="4"/>
  <c r="G9" i="4" l="1"/>
  <c r="E7" i="4"/>
  <c r="F23" i="4"/>
  <c r="E23" i="4" s="1"/>
  <c r="E6" i="4"/>
  <c r="I10" i="4"/>
  <c r="G23" i="4"/>
  <c r="H23" i="4"/>
  <c r="H6" i="4"/>
  <c r="I23" i="4"/>
  <c r="C12" i="4" l="1"/>
  <c r="C13" i="4" s="1"/>
  <c r="H9" i="4"/>
  <c r="I9" i="4"/>
  <c r="C14" i="4" l="1"/>
  <c r="C15" i="4" s="1"/>
  <c r="G28" i="4"/>
  <c r="C16" i="4"/>
  <c r="C31" i="4" s="1"/>
  <c r="D9" i="2"/>
  <c r="E24" i="2"/>
  <c r="G24" i="2"/>
  <c r="I24" i="2"/>
  <c r="F28" i="4"/>
  <c r="H24" i="2"/>
  <c r="E28" i="4" l="1"/>
  <c r="H28" i="4"/>
  <c r="G9" i="2" l="1"/>
  <c r="E14" i="2"/>
  <c r="H9" i="2"/>
  <c r="H11" i="2" l="1"/>
  <c r="F11" i="2"/>
  <c r="G11" i="2"/>
  <c r="E25" i="2" l="1"/>
  <c r="G10" i="2"/>
  <c r="E11" i="2"/>
  <c r="I25" i="2"/>
  <c r="I11" i="2"/>
  <c r="G25" i="2"/>
  <c r="F10" i="2"/>
  <c r="H25" i="2"/>
  <c r="I10" i="2"/>
  <c r="C14" i="2" l="1"/>
  <c r="C15" i="2" s="1"/>
  <c r="E10" i="2"/>
  <c r="H10" i="2"/>
  <c r="G30" i="2" l="1"/>
  <c r="E30" i="2" s="1"/>
  <c r="C18" i="2"/>
  <c r="C16" i="2"/>
  <c r="C17" i="2" s="1"/>
  <c r="H30" i="2"/>
  <c r="F30" i="2"/>
  <c r="G34" i="4"/>
  <c r="F34" i="4"/>
  <c r="H34" i="4"/>
  <c r="C33" i="2" l="1"/>
</calcChain>
</file>

<file path=xl/sharedStrings.xml><?xml version="1.0" encoding="utf-8"?>
<sst xmlns="http://schemas.openxmlformats.org/spreadsheetml/2006/main" count="201" uniqueCount="59">
  <si>
    <t>p [Pa]</t>
  </si>
  <si>
    <t>p [kPa]</t>
  </si>
  <si>
    <t>T [K]</t>
  </si>
  <si>
    <t>T [°C]</t>
  </si>
  <si>
    <t>h [kJ/kg]</t>
  </si>
  <si>
    <t>s [kJ/kg K]</t>
  </si>
  <si>
    <t>x [1]</t>
  </si>
  <si>
    <t>4s</t>
  </si>
  <si>
    <t>W_č</t>
  </si>
  <si>
    <t>W_exp</t>
  </si>
  <si>
    <t>W_cycle</t>
  </si>
  <si>
    <t>Q_in</t>
  </si>
  <si>
    <t>2s</t>
  </si>
  <si>
    <t>source</t>
  </si>
  <si>
    <t>kg/s</t>
  </si>
  <si>
    <t>delta T</t>
  </si>
  <si>
    <t>sat l</t>
  </si>
  <si>
    <t>l</t>
  </si>
  <si>
    <t>wet v</t>
  </si>
  <si>
    <t>médium:</t>
  </si>
  <si>
    <t>R245fa</t>
  </si>
  <si>
    <t>eta exp</t>
  </si>
  <si>
    <t>eta pump</t>
  </si>
  <si>
    <t>water</t>
  </si>
  <si>
    <t>cp</t>
  </si>
  <si>
    <t>kW</t>
  </si>
  <si>
    <t>dostupný hmotnostní tok chlazení</t>
  </si>
  <si>
    <t>m_dot</t>
  </si>
  <si>
    <t>river sink</t>
  </si>
  <si>
    <t>eta cycle</t>
  </si>
  <si>
    <t>5s</t>
  </si>
  <si>
    <t>IPENTANE</t>
  </si>
  <si>
    <t>BENZENE</t>
  </si>
  <si>
    <t>%</t>
  </si>
  <si>
    <t>3a</t>
  </si>
  <si>
    <t>3b</t>
  </si>
  <si>
    <t>Propyne</t>
  </si>
  <si>
    <t>R114</t>
  </si>
  <si>
    <t>isobutane</t>
  </si>
  <si>
    <t>MM</t>
  </si>
  <si>
    <t>h pomoc</t>
  </si>
  <si>
    <t>mixer</t>
  </si>
  <si>
    <t>uvažováno rovnoběžné kopírování teplotního profilu</t>
  </si>
  <si>
    <t>C</t>
  </si>
  <si>
    <t>teplota zdroje</t>
  </si>
  <si>
    <t>hmotnostní tok zdroje</t>
  </si>
  <si>
    <t>kondenzační teplota</t>
  </si>
  <si>
    <t>rozdíl teplot v ohříváku</t>
  </si>
  <si>
    <t>škrceno na teplotu:</t>
  </si>
  <si>
    <t>.=&gt; data,citlivostní analýza, hledání řešení</t>
  </si>
  <si>
    <t>teplota chladícího média</t>
  </si>
  <si>
    <t>W_pump</t>
  </si>
  <si>
    <t>h0</t>
  </si>
  <si>
    <t>h1</t>
  </si>
  <si>
    <t>s0</t>
  </si>
  <si>
    <t>s1</t>
  </si>
  <si>
    <t>T</t>
  </si>
  <si>
    <t>p</t>
  </si>
  <si>
    <t>*12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</si>
</sst>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ont="1"/>
    <xf numFmtId="0" fontId="0" fillId="3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/>
              <a:t>Q-T diagram přenosu tepla v kondenzátoru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2195857804769919"/>
          <c:y val="0.15447440406408752"/>
          <c:w val="0.8403732605173232"/>
          <c:h val="0.64729086472631714"/>
        </c:manualLayout>
      </c:layout>
      <c:scatterChart>
        <c:scatterStyle val="lineMarker"/>
        <c:varyColors val="0"/>
        <c:ser>
          <c:idx val="0"/>
          <c:order val="0"/>
          <c:tx>
            <c:v>Chlazené médium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2.2421524663677129E-2"/>
                  <c:y val="-5.8616647127784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BC-42EB-8DF2-4854BCC9C7CB}"/>
                </c:ext>
              </c:extLst>
            </c:dLbl>
            <c:dLbl>
              <c:idx val="1"/>
              <c:layout>
                <c:manualLayout>
                  <c:x val="2.5000000000000001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BC-42EB-8DF2-4854BCC9C7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TFC!$C$16:$C$17</c:f>
              <c:numCache>
                <c:formatCode>General</c:formatCode>
                <c:ptCount val="2"/>
                <c:pt idx="0">
                  <c:v>1990.596599913476</c:v>
                </c:pt>
                <c:pt idx="1">
                  <c:v>0</c:v>
                </c:pt>
              </c:numCache>
            </c:numRef>
          </c:xVal>
          <c:yVal>
            <c:numRef>
              <c:f>(TFC!$F$5,TFC!$F$9)</c:f>
              <c:numCache>
                <c:formatCode>General</c:formatCod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BC-42EB-8DF2-4854BCC9C7CB}"/>
            </c:ext>
          </c:extLst>
        </c:ser>
        <c:ser>
          <c:idx val="1"/>
          <c:order val="1"/>
          <c:tx>
            <c:v>Zdroj chladu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2.9608967040554886E-2"/>
                  <c:y val="0.109667285141526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BC-42EB-8DF2-4854BCC9C7CB}"/>
                </c:ext>
              </c:extLst>
            </c:dLbl>
            <c:dLbl>
              <c:idx val="1"/>
              <c:layout>
                <c:manualLayout>
                  <c:x val="1.245640259093183E-2"/>
                  <c:y val="-3.5169988276670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BC-42EB-8DF2-4854BCC9C7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TFC!$C$16:$C$17</c:f>
              <c:numCache>
                <c:formatCode>General</c:formatCode>
                <c:ptCount val="2"/>
                <c:pt idx="0">
                  <c:v>1990.596599913476</c:v>
                </c:pt>
                <c:pt idx="1">
                  <c:v>0</c:v>
                </c:pt>
              </c:numCache>
            </c:numRef>
          </c:xVal>
          <c:yVal>
            <c:numRef>
              <c:f>(TFC!$F$28,TFC!$F$27)</c:f>
              <c:numCache>
                <c:formatCode>General</c:formatCode>
                <c:ptCount val="2"/>
                <c:pt idx="0">
                  <c:v>17.018968227935886</c:v>
                </c:pt>
                <c:pt idx="1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FBC-42EB-8DF2-4854BCC9C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620584"/>
        <c:axId val="678618616"/>
      </c:scatterChart>
      <c:valAx>
        <c:axId val="678620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Q [kW]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78618616"/>
        <c:crosses val="autoZero"/>
        <c:crossBetween val="midCat"/>
      </c:valAx>
      <c:valAx>
        <c:axId val="678618616"/>
        <c:scaling>
          <c:orientation val="minMax"/>
          <c:max val="2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T [</a:t>
                </a:r>
                <a:r>
                  <a:rPr lang="cs-CZ" sz="900" b="0" i="0" u="none" strike="noStrike" cap="all" baseline="0">
                    <a:effectLst/>
                  </a:rPr>
                  <a:t>°</a:t>
                </a:r>
                <a:r>
                  <a:rPr lang="cs-CZ"/>
                  <a:t>C]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78620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/>
              <a:t>Q-T diagram přenosu tepla v ohříváku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0302484610948293"/>
          <c:y val="0.14275107463853071"/>
          <c:w val="0.83937674831004871"/>
          <c:h val="0.58738403596385158"/>
        </c:manualLayout>
      </c:layout>
      <c:scatterChart>
        <c:scatterStyle val="lineMarker"/>
        <c:varyColors val="0"/>
        <c:ser>
          <c:idx val="0"/>
          <c:order val="0"/>
          <c:tx>
            <c:v>Zdroj tepla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2.7404085700049735E-2"/>
                  <c:y val="-3.5169988276670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9B-449F-BC23-AEE755BE3AEE}"/>
                </c:ext>
              </c:extLst>
            </c:dLbl>
            <c:dLbl>
              <c:idx val="1"/>
              <c:layout>
                <c:manualLayout>
                  <c:x val="2.2421524663677108E-2"/>
                  <c:y val="-0.109417741305197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9B-449F-BC23-AEE755BE3A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TFC!$C$16:$C$17</c:f>
              <c:numCache>
                <c:formatCode>General</c:formatCode>
                <c:ptCount val="2"/>
                <c:pt idx="0">
                  <c:v>1990.596599913476</c:v>
                </c:pt>
                <c:pt idx="1">
                  <c:v>0</c:v>
                </c:pt>
              </c:numCache>
            </c:numRef>
          </c:xVal>
          <c:yVal>
            <c:numRef>
              <c:f>TFC!$F$22:$F$23</c:f>
              <c:numCache>
                <c:formatCode>General</c:formatCode>
                <c:ptCount val="2"/>
                <c:pt idx="0">
                  <c:v>70</c:v>
                </c:pt>
                <c:pt idx="1">
                  <c:v>24.193611030528416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99B-449F-BC23-AEE755BE3AEE}"/>
            </c:ext>
          </c:extLst>
        </c:ser>
        <c:ser>
          <c:idx val="1"/>
          <c:order val="1"/>
          <c:tx>
            <c:v>Ohřívané médium</c:v>
          </c:tx>
          <c:spPr>
            <a:ln w="19050" cap="rnd">
              <a:solidFill>
                <a:srgbClr val="4472C4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rgbClr val="4472C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2.4912805181863479E-2"/>
                  <c:y val="5.8616647127784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9B-449F-BC23-AEE755BE3AEE}"/>
                </c:ext>
              </c:extLst>
            </c:dLbl>
            <c:dLbl>
              <c:idx val="1"/>
              <c:layout>
                <c:manualLayout>
                  <c:x val="5.2316890881913304E-2"/>
                  <c:y val="6.25244236029698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9B-449F-BC23-AEE755BE3A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TFC!$C$16:$C$17</c:f>
              <c:numCache>
                <c:formatCode>General</c:formatCode>
                <c:ptCount val="2"/>
                <c:pt idx="0">
                  <c:v>1990.596599913476</c:v>
                </c:pt>
                <c:pt idx="1">
                  <c:v>0</c:v>
                </c:pt>
              </c:numCache>
            </c:numRef>
          </c:xVal>
          <c:yVal>
            <c:numRef>
              <c:f>(TFC!$F$8,TFC!$F$6)</c:f>
              <c:numCache>
                <c:formatCode>General</c:formatCode>
                <c:ptCount val="2"/>
                <c:pt idx="0">
                  <c:v>65</c:v>
                </c:pt>
                <c:pt idx="1">
                  <c:v>19.193611030528416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99B-449F-BC23-AEE755BE3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620584"/>
        <c:axId val="678618616"/>
      </c:scatterChart>
      <c:valAx>
        <c:axId val="678620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Q [kW]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78618616"/>
        <c:crosses val="autoZero"/>
        <c:crossBetween val="midCat"/>
      </c:valAx>
      <c:valAx>
        <c:axId val="678618616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T [</a:t>
                </a:r>
                <a:r>
                  <a:rPr lang="cs-CZ" sz="900" b="0" i="0" u="none" strike="noStrike" cap="all" baseline="0">
                    <a:effectLst/>
                  </a:rPr>
                  <a:t>°</a:t>
                </a:r>
                <a:r>
                  <a:rPr lang="cs-CZ"/>
                  <a:t>C]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78620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/>
              <a:t>T-s diagram modelového</a:t>
            </a:r>
            <a:r>
              <a:rPr lang="cs-CZ" baseline="0"/>
              <a:t> TFC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0810077413666281E-2"/>
          <c:y val="0.14275107463853071"/>
          <c:w val="0.87159150073904657"/>
          <c:h val="0.65507537699368246"/>
        </c:manualLayout>
      </c:layout>
      <c:scatterChart>
        <c:scatterStyle val="lineMarker"/>
        <c:varyColors val="0"/>
        <c:ser>
          <c:idx val="1"/>
          <c:order val="0"/>
          <c:tx>
            <c:v>Ohřev</c:v>
          </c:tx>
          <c:spPr>
            <a:ln w="19050" cap="rnd">
              <a:solidFill>
                <a:srgbClr val="4472C4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rgbClr val="4472C4"/>
                </a:solidFill>
              </a:ln>
              <a:effectLst/>
            </c:spPr>
          </c:marker>
          <c:xVal>
            <c:numRef>
              <c:f>(TFC!$H$6,TFC!$H$8)</c:f>
              <c:numCache>
                <c:formatCode>General</c:formatCode>
                <c:ptCount val="2"/>
                <c:pt idx="0">
                  <c:v>1.0891944766332382</c:v>
                </c:pt>
                <c:pt idx="1">
                  <c:v>1.2871566759397322</c:v>
                </c:pt>
              </c:numCache>
            </c:numRef>
          </c:xVal>
          <c:yVal>
            <c:numRef>
              <c:f>(TFC!$F$6,TFC!$F$8)</c:f>
              <c:numCache>
                <c:formatCode>General</c:formatCode>
                <c:ptCount val="2"/>
                <c:pt idx="0">
                  <c:v>19.193611030528416</c:v>
                </c:pt>
                <c:pt idx="1">
                  <c:v>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EBC-420A-A36E-F3DFBF499E2C}"/>
            </c:ext>
          </c:extLst>
        </c:ser>
        <c:ser>
          <c:idx val="0"/>
          <c:order val="1"/>
          <c:tx>
            <c:v>Expanze</c:v>
          </c:tx>
          <c:spPr>
            <a:ln w="19050" cap="rnd">
              <a:solidFill>
                <a:srgbClr val="C00000">
                  <a:alpha val="60000"/>
                </a:srgb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1">
                    <a:alpha val="60000"/>
                  </a:schemeClr>
                </a:solidFill>
              </a:ln>
              <a:effectLst/>
            </c:spPr>
          </c:marker>
          <c:xVal>
            <c:numRef>
              <c:f>(TFC!$H$8,TFC!$H$9)</c:f>
              <c:numCache>
                <c:formatCode>General</c:formatCode>
                <c:ptCount val="2"/>
                <c:pt idx="0">
                  <c:v>1.2871566759397322</c:v>
                </c:pt>
                <c:pt idx="1">
                  <c:v>1.2937812751240192</c:v>
                </c:pt>
              </c:numCache>
            </c:numRef>
          </c:xVal>
          <c:yVal>
            <c:numRef>
              <c:f>(TFC!$F$8,TFC!$F$9)</c:f>
              <c:numCache>
                <c:formatCode>General</c:formatCode>
                <c:ptCount val="2"/>
                <c:pt idx="0">
                  <c:v>65</c:v>
                </c:pt>
                <c:pt idx="1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EBC-420A-A36E-F3DFBF499E2C}"/>
            </c:ext>
          </c:extLst>
        </c:ser>
        <c:ser>
          <c:idx val="2"/>
          <c:order val="2"/>
          <c:tx>
            <c:v>Kondenzace</c:v>
          </c:tx>
          <c:spPr>
            <a:ln w="19050" cap="rnd">
              <a:solidFill>
                <a:srgbClr val="70AD47">
                  <a:alpha val="60000"/>
                </a:srgb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3">
                    <a:alpha val="60000"/>
                  </a:schemeClr>
                </a:solidFill>
              </a:ln>
              <a:effectLst/>
            </c:spPr>
          </c:marker>
          <c:xVal>
            <c:numRef>
              <c:f>(TFC!$H$5,TFC!$H$9)</c:f>
              <c:numCache>
                <c:formatCode>General</c:formatCode>
                <c:ptCount val="2"/>
                <c:pt idx="0">
                  <c:v>1.088933385553535</c:v>
                </c:pt>
                <c:pt idx="1">
                  <c:v>1.2937812751240192</c:v>
                </c:pt>
              </c:numCache>
            </c:numRef>
          </c:xVal>
          <c:yVal>
            <c:numRef>
              <c:f>(TFC!$F$5,TFC!$F$9)</c:f>
              <c:numCache>
                <c:formatCode>General</c:formatCod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EBC-420A-A36E-F3DFBF499E2C}"/>
            </c:ext>
          </c:extLst>
        </c:ser>
        <c:ser>
          <c:idx val="3"/>
          <c:order val="3"/>
          <c:tx>
            <c:v>Čerpadlo</c:v>
          </c:tx>
          <c:spPr>
            <a:ln w="19050" cap="rnd">
              <a:solidFill>
                <a:schemeClr val="accent4"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4">
                    <a:alpha val="60000"/>
                  </a:schemeClr>
                </a:solidFill>
              </a:ln>
              <a:effectLst/>
            </c:spPr>
          </c:marker>
          <c:xVal>
            <c:numRef>
              <c:f>(TFC!$H$5,TFC!$H$6)</c:f>
              <c:numCache>
                <c:formatCode>General</c:formatCode>
                <c:ptCount val="2"/>
                <c:pt idx="0">
                  <c:v>1.088933385553535</c:v>
                </c:pt>
                <c:pt idx="1">
                  <c:v>1.0891944766332382</c:v>
                </c:pt>
              </c:numCache>
            </c:numRef>
          </c:xVal>
          <c:yVal>
            <c:numRef>
              <c:f>(TFC!$F$5,TFC!$F$6)</c:f>
              <c:numCache>
                <c:formatCode>General</c:formatCode>
                <c:ptCount val="2"/>
                <c:pt idx="0">
                  <c:v>19</c:v>
                </c:pt>
                <c:pt idx="1">
                  <c:v>19.193611030528416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EBC-420A-A36E-F3DFBF499E2C}"/>
            </c:ext>
          </c:extLst>
        </c:ser>
        <c:ser>
          <c:idx val="4"/>
          <c:order val="4"/>
          <c:tx>
            <c:v>Mezní křivka</c:v>
          </c:tx>
          <c:spPr>
            <a:ln w="19050" cap="rnd">
              <a:solidFill>
                <a:srgbClr val="4472C4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xVal>
            <c:numRef>
              <c:f>TFC!$H$34:$H$99</c:f>
              <c:numCache>
                <c:formatCode>General</c:formatCode>
                <c:ptCount val="66"/>
                <c:pt idx="0">
                  <c:v>1.0485429339461345</c:v>
                </c:pt>
                <c:pt idx="1">
                  <c:v>1.0530635143701541</c:v>
                </c:pt>
                <c:pt idx="2">
                  <c:v>1.0575756695261738</c:v>
                </c:pt>
                <c:pt idx="3">
                  <c:v>1.062079502473346</c:v>
                </c:pt>
                <c:pt idx="4">
                  <c:v>1.0665751152867742</c:v>
                </c:pt>
                <c:pt idx="5">
                  <c:v>1.0710626090947797</c:v>
                </c:pt>
                <c:pt idx="6">
                  <c:v>1.0755420841093246</c:v>
                </c:pt>
                <c:pt idx="7">
                  <c:v>1.0800136396649751</c:v>
                </c:pt>
                <c:pt idx="8">
                  <c:v>1.0844773742526082</c:v>
                </c:pt>
                <c:pt idx="9">
                  <c:v>1.088933385553535</c:v>
                </c:pt>
                <c:pt idx="10">
                  <c:v>1.093381770475923</c:v>
                </c:pt>
                <c:pt idx="11">
                  <c:v>1.0978226251886922</c:v>
                </c:pt>
                <c:pt idx="12">
                  <c:v>1.1022560451590384</c:v>
                </c:pt>
                <c:pt idx="13">
                  <c:v>1.106682125184532</c:v>
                </c:pt>
                <c:pt idx="14">
                  <c:v>1.1111009594313663</c:v>
                </c:pt>
                <c:pt idx="15">
                  <c:v>1.1155126414680778</c:v>
                </c:pt>
                <c:pt idx="16">
                  <c:v>1.1199172643020303</c:v>
                </c:pt>
                <c:pt idx="17">
                  <c:v>1.124314920415044</c:v>
                </c:pt>
                <c:pt idx="18">
                  <c:v>1.1287057017994788</c:v>
                </c:pt>
                <c:pt idx="19">
                  <c:v>1.1330896999946543</c:v>
                </c:pt>
                <c:pt idx="20">
                  <c:v>1.1374670061224588</c:v>
                </c:pt>
                <c:pt idx="21">
                  <c:v>1.1418377109254936</c:v>
                </c:pt>
                <c:pt idx="22">
                  <c:v>1.1462019048023673</c:v>
                </c:pt>
                <c:pt idx="23">
                  <c:v>1.1505596778465692</c:v>
                </c:pt>
                <c:pt idx="24">
                  <c:v>1.1549111198830999</c:v>
                </c:pt>
                <c:pt idx="25">
                  <c:v>1.1592563205070157</c:v>
                </c:pt>
                <c:pt idx="26">
                  <c:v>1.1635953691216445</c:v>
                </c:pt>
                <c:pt idx="27">
                  <c:v>1.1679283549778119</c:v>
                </c:pt>
                <c:pt idx="28">
                  <c:v>1.172255367213145</c:v>
                </c:pt>
                <c:pt idx="29">
                  <c:v>1.1765764948921611</c:v>
                </c:pt>
                <c:pt idx="30">
                  <c:v>1.180891827046717</c:v>
                </c:pt>
                <c:pt idx="31">
                  <c:v>1.185201452717539</c:v>
                </c:pt>
                <c:pt idx="32">
                  <c:v>1.1895054609958409</c:v>
                </c:pt>
                <c:pt idx="33">
                  <c:v>1.1938039410664827</c:v>
                </c:pt>
                <c:pt idx="34">
                  <c:v>1.1980969822511693</c:v>
                </c:pt>
                <c:pt idx="35">
                  <c:v>1.2023846740530479</c:v>
                </c:pt>
                <c:pt idx="36">
                  <c:v>1.2066671062020573</c:v>
                </c:pt>
                <c:pt idx="37">
                  <c:v>1.2109443687012469</c:v>
                </c:pt>
                <c:pt idx="38">
                  <c:v>1.2152165518745293</c:v>
                </c:pt>
                <c:pt idx="39">
                  <c:v>1.2194837464147734</c:v>
                </c:pt>
                <c:pt idx="40">
                  <c:v>1.2237460434344667</c:v>
                </c:pt>
                <c:pt idx="41">
                  <c:v>1.228003534516469</c:v>
                </c:pt>
                <c:pt idx="42">
                  <c:v>1.2322563117666496</c:v>
                </c:pt>
                <c:pt idx="43">
                  <c:v>1.236504467868571</c:v>
                </c:pt>
                <c:pt idx="44">
                  <c:v>1.2407480961388209</c:v>
                </c:pt>
                <c:pt idx="45">
                  <c:v>1.244987290585077</c:v>
                </c:pt>
                <c:pt idx="46">
                  <c:v>1.2492221459651587</c:v>
                </c:pt>
                <c:pt idx="47">
                  <c:v>1.2534527578489494</c:v>
                </c:pt>
                <c:pt idx="48">
                  <c:v>1.25767922268162</c:v>
                </c:pt>
                <c:pt idx="49">
                  <c:v>1.2619016378497616</c:v>
                </c:pt>
                <c:pt idx="50">
                  <c:v>1.2661201017496253</c:v>
                </c:pt>
                <c:pt idx="51">
                  <c:v>1.2703347138579877</c:v>
                </c:pt>
                <c:pt idx="52">
                  <c:v>1.2745455748058228</c:v>
                </c:pt>
                <c:pt idx="53">
                  <c:v>1.2787527864549073</c:v>
                </c:pt>
                <c:pt idx="54">
                  <c:v>1.2829564519775534</c:v>
                </c:pt>
                <c:pt idx="55">
                  <c:v>1.2871566759397322</c:v>
                </c:pt>
                <c:pt idx="56">
                  <c:v>1.2913535643877674</c:v>
                </c:pt>
                <c:pt idx="57">
                  <c:v>1.2955472249388202</c:v>
                </c:pt>
                <c:pt idx="58">
                  <c:v>1.2997377668754198</c:v>
                </c:pt>
                <c:pt idx="59">
                  <c:v>1.3039253012445577</c:v>
                </c:pt>
                <c:pt idx="60">
                  <c:v>1.308109940961204</c:v>
                </c:pt>
                <c:pt idx="61">
                  <c:v>1.3122918009169069</c:v>
                </c:pt>
                <c:pt idx="62">
                  <c:v>1.3164709980938323</c:v>
                </c:pt>
                <c:pt idx="63">
                  <c:v>1.3206476516842767</c:v>
                </c:pt>
                <c:pt idx="64">
                  <c:v>1.3248218832165684</c:v>
                </c:pt>
                <c:pt idx="65">
                  <c:v>1.3289938166871875</c:v>
                </c:pt>
              </c:numCache>
            </c:numRef>
          </c:xVal>
          <c:yVal>
            <c:numRef>
              <c:f>TFC!$C$34:$C$99</c:f>
              <c:numCache>
                <c:formatCode>General</c:formatCode>
                <c:ptCount val="6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EBC-420A-A36E-F3DFBF499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620584"/>
        <c:axId val="678618616"/>
      </c:scatterChart>
      <c:valAx>
        <c:axId val="678620584"/>
        <c:scaling>
          <c:orientation val="minMax"/>
          <c:max val="1.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s [kJ/KG*K]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78618616"/>
        <c:crosses val="autoZero"/>
        <c:crossBetween val="midCat"/>
      </c:valAx>
      <c:valAx>
        <c:axId val="678618616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T [</a:t>
                </a:r>
                <a:r>
                  <a:rPr lang="cs-CZ" sz="900" b="0" i="0" u="none" strike="noStrike" cap="all" baseline="0">
                    <a:effectLst/>
                  </a:rPr>
                  <a:t>°</a:t>
                </a:r>
                <a:r>
                  <a:rPr lang="cs-CZ"/>
                  <a:t>C]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78620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/>
              <a:t>T-s diagram modelového</a:t>
            </a:r>
            <a:r>
              <a:rPr lang="cs-CZ" baseline="0"/>
              <a:t> OFC bez separátoru</a:t>
            </a:r>
            <a:endParaRPr lang="cs-CZ"/>
          </a:p>
        </c:rich>
      </c:tx>
      <c:layout>
        <c:manualLayout>
          <c:xMode val="edge"/>
          <c:yMode val="edge"/>
          <c:x val="0.11542887834425961"/>
          <c:y val="2.82051282051282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146976865939363E-2"/>
          <c:y val="1.6647486371895819E-2"/>
          <c:w val="0.88840679271846412"/>
          <c:h val="0.78284413486775695"/>
        </c:manualLayout>
      </c:layout>
      <c:scatterChart>
        <c:scatterStyle val="lineMarker"/>
        <c:varyColors val="0"/>
        <c:ser>
          <c:idx val="1"/>
          <c:order val="0"/>
          <c:tx>
            <c:v>Ohřev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rgbClr val="C00000"/>
                </a:solidFill>
              </a:ln>
              <a:effectLst/>
            </c:spPr>
          </c:marker>
          <c:xVal>
            <c:numRef>
              <c:f>('OFC bez separ.'!$H$6,'OFC bez separ.'!$H$8)</c:f>
              <c:numCache>
                <c:formatCode>General</c:formatCode>
                <c:ptCount val="2"/>
                <c:pt idx="0">
                  <c:v>1.1613668187114516</c:v>
                </c:pt>
                <c:pt idx="1">
                  <c:v>2.1275336769042941</c:v>
                </c:pt>
              </c:numCache>
            </c:numRef>
          </c:xVal>
          <c:yVal>
            <c:numRef>
              <c:f>('OFC bez separ.'!$F$6,'OFC bez separ.'!$F$8)</c:f>
              <c:numCache>
                <c:formatCode>General</c:formatCode>
                <c:ptCount val="2"/>
                <c:pt idx="0">
                  <c:v>21.100100949055332</c:v>
                </c:pt>
                <c:pt idx="1">
                  <c:v>132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EA-4320-8331-B2A3A4A65E3A}"/>
            </c:ext>
          </c:extLst>
        </c:ser>
        <c:ser>
          <c:idx val="0"/>
          <c:order val="1"/>
          <c:tx>
            <c:v>Expanze</c:v>
          </c:tx>
          <c:spPr>
            <a:ln w="19050" cap="rnd">
              <a:solidFill>
                <a:srgbClr val="C00000">
                  <a:alpha val="60000"/>
                </a:srgb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1">
                    <a:alpha val="60000"/>
                  </a:schemeClr>
                </a:solidFill>
              </a:ln>
              <a:effectLst/>
            </c:spPr>
          </c:marker>
          <c:dPt>
            <c:idx val="1"/>
            <c:marker>
              <c:symbol val="circle"/>
              <c:size val="6"/>
              <c:spPr>
                <a:solidFill>
                  <a:srgbClr val="C00000"/>
                </a:solidFill>
                <a:ln w="38100">
                  <a:solidFill>
                    <a:schemeClr val="accent1">
                      <a:alpha val="6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38EA-4320-8331-B2A3A4A65E3A}"/>
              </c:ext>
            </c:extLst>
          </c:dPt>
          <c:xVal>
            <c:numRef>
              <c:f>('OFC bez separ.'!$H$9,'OFC bez separ.'!$H$10)</c:f>
              <c:numCache>
                <c:formatCode>General</c:formatCode>
                <c:ptCount val="2"/>
                <c:pt idx="0">
                  <c:v>2.311599840333189</c:v>
                </c:pt>
                <c:pt idx="1">
                  <c:v>2.3193595276315042</c:v>
                </c:pt>
              </c:numCache>
            </c:numRef>
          </c:xVal>
          <c:yVal>
            <c:numRef>
              <c:f>('OFC bez separ.'!$F$9,'OFC bez separ.'!$F$10)</c:f>
              <c:numCache>
                <c:formatCode>General</c:formatCode>
                <c:ptCount val="2"/>
                <c:pt idx="0">
                  <c:v>29.076907153546657</c:v>
                </c:pt>
                <c:pt idx="1">
                  <c:v>21.481103475694226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EA-4320-8331-B2A3A4A65E3A}"/>
            </c:ext>
          </c:extLst>
        </c:ser>
        <c:ser>
          <c:idx val="2"/>
          <c:order val="2"/>
          <c:tx>
            <c:v>Kondenzace</c:v>
          </c:tx>
          <c:spPr>
            <a:ln w="19050" cap="rnd">
              <a:solidFill>
                <a:srgbClr val="70AD47">
                  <a:alpha val="60000"/>
                </a:srgb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3">
                    <a:alpha val="60000"/>
                  </a:schemeClr>
                </a:solidFill>
              </a:ln>
              <a:effectLst/>
            </c:spPr>
          </c:marker>
          <c:xVal>
            <c:numRef>
              <c:f>('OFC bez separ.'!$H$5,'OFC bez separ.'!$H$12)</c:f>
              <c:numCache>
                <c:formatCode>General</c:formatCode>
                <c:ptCount val="2"/>
                <c:pt idx="0">
                  <c:v>1.1565416131258723</c:v>
                </c:pt>
                <c:pt idx="1">
                  <c:v>2.3045331887396707</c:v>
                </c:pt>
              </c:numCache>
            </c:numRef>
          </c:xVal>
          <c:yVal>
            <c:numRef>
              <c:f>('OFC bez separ.'!$F$12,'OFC bez separ.'!$F$5)</c:f>
              <c:numCache>
                <c:formatCode>General</c:formatCod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8EA-4320-8331-B2A3A4A65E3A}"/>
            </c:ext>
          </c:extLst>
        </c:ser>
        <c:ser>
          <c:idx val="3"/>
          <c:order val="3"/>
          <c:tx>
            <c:v>Čerpadlo</c:v>
          </c:tx>
          <c:spPr>
            <a:ln w="19050" cap="rnd">
              <a:solidFill>
                <a:schemeClr val="accent4"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4">
                    <a:alpha val="60000"/>
                  </a:schemeClr>
                </a:solidFill>
              </a:ln>
              <a:effectLst/>
            </c:spPr>
          </c:marker>
          <c:xVal>
            <c:numRef>
              <c:f>('OFC bez separ.'!$H$5,'OFC bez separ.'!$H$6)</c:f>
              <c:numCache>
                <c:formatCode>General</c:formatCode>
                <c:ptCount val="2"/>
                <c:pt idx="0">
                  <c:v>1.1565416131258723</c:v>
                </c:pt>
                <c:pt idx="1">
                  <c:v>1.1613668187114516</c:v>
                </c:pt>
              </c:numCache>
            </c:numRef>
          </c:xVal>
          <c:yVal>
            <c:numRef>
              <c:f>('OFC bez separ.'!$F$5,'OFC bez separ.'!$F$6)</c:f>
              <c:numCache>
                <c:formatCode>General</c:formatCode>
                <c:ptCount val="2"/>
                <c:pt idx="0">
                  <c:v>19</c:v>
                </c:pt>
                <c:pt idx="1">
                  <c:v>21.100100949055332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8EA-4320-8331-B2A3A4A65E3A}"/>
            </c:ext>
          </c:extLst>
        </c:ser>
        <c:ser>
          <c:idx val="4"/>
          <c:order val="4"/>
          <c:tx>
            <c:v>Mezní křivka nasycené kapaliny</c:v>
          </c:tx>
          <c:spPr>
            <a:ln w="19050" cap="rnd">
              <a:solidFill>
                <a:schemeClr val="accent5">
                  <a:alpha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'OFC bez separ.'!$G$37:$G$161</c:f>
              <c:numCache>
                <c:formatCode>General</c:formatCode>
                <c:ptCount val="125"/>
                <c:pt idx="0">
                  <c:v>1.082829492505694</c:v>
                </c:pt>
                <c:pt idx="1">
                  <c:v>1.091055957616708</c:v>
                </c:pt>
                <c:pt idx="2">
                  <c:v>1.0992729217912183</c:v>
                </c:pt>
                <c:pt idx="3">
                  <c:v>1.1074805755745296</c:v>
                </c:pt>
                <c:pt idx="4">
                  <c:v>1.1156791091542817</c:v>
                </c:pt>
                <c:pt idx="5">
                  <c:v>1.1238687124192637</c:v>
                </c:pt>
                <c:pt idx="6">
                  <c:v>1.1320495750213275</c:v>
                </c:pt>
                <c:pt idx="7">
                  <c:v>1.140221886437415</c:v>
                </c:pt>
                <c:pt idx="8">
                  <c:v>1.1483858360324875</c:v>
                </c:pt>
                <c:pt idx="9">
                  <c:v>1.1565416131258723</c:v>
                </c:pt>
                <c:pt idx="10">
                  <c:v>1.1646894070571325</c:v>
                </c:pt>
                <c:pt idx="11">
                  <c:v>1.1728294072547591</c:v>
                </c:pt>
                <c:pt idx="12">
                  <c:v>1.1809618033066287</c:v>
                </c:pt>
                <c:pt idx="13">
                  <c:v>1.189086785031227</c:v>
                </c:pt>
                <c:pt idx="14">
                  <c:v>1.1972045425522053</c:v>
                </c:pt>
                <c:pt idx="15">
                  <c:v>1.2053152663740383</c:v>
                </c:pt>
                <c:pt idx="16">
                  <c:v>1.2134191474604337</c:v>
                </c:pt>
                <c:pt idx="17">
                  <c:v>1.2215163773143431</c:v>
                </c:pt>
                <c:pt idx="18">
                  <c:v>1.2296071480606148</c:v>
                </c:pt>
                <c:pt idx="19">
                  <c:v>1.2376916525320116</c:v>
                </c:pt>
                <c:pt idx="20">
                  <c:v>1.2457700843570407</c:v>
                </c:pt>
                <c:pt idx="21">
                  <c:v>1.2538426380504333</c:v>
                </c:pt>
                <c:pt idx="22">
                  <c:v>1.2619095091073278</c:v>
                </c:pt>
                <c:pt idx="23">
                  <c:v>1.2699708941004924</c:v>
                </c:pt>
                <c:pt idx="24">
                  <c:v>1.2780269907805366</c:v>
                </c:pt>
                <c:pt idx="25">
                  <c:v>1.2860779981801667</c:v>
                </c:pt>
                <c:pt idx="26">
                  <c:v>1.2941241167218309</c:v>
                </c:pt>
                <c:pt idx="27">
                  <c:v>1.302165548329602</c:v>
                </c:pt>
                <c:pt idx="28">
                  <c:v>1.3102024965452466</c:v>
                </c:pt>
                <c:pt idx="29">
                  <c:v>1.3182351666488195</c:v>
                </c:pt>
                <c:pt idx="30">
                  <c:v>1.3262637657842371</c:v>
                </c:pt>
                <c:pt idx="31">
                  <c:v>1.3342885030893255</c:v>
                </c:pt>
                <c:pt idx="32">
                  <c:v>1.3423095898324815</c:v>
                </c:pt>
                <c:pt idx="33">
                  <c:v>1.3503272395535062</c:v>
                </c:pt>
                <c:pt idx="34">
                  <c:v>1.3583416682122276</c:v>
                </c:pt>
                <c:pt idx="35">
                  <c:v>1.3663530943426589</c:v>
                </c:pt>
                <c:pt idx="36">
                  <c:v>1.3743617392144636</c:v>
                </c:pt>
                <c:pt idx="37">
                  <c:v>1.3823678270021411</c:v>
                </c:pt>
                <c:pt idx="38">
                  <c:v>1.3903715849618163</c:v>
                </c:pt>
                <c:pt idx="39">
                  <c:v>1.3983732436172083</c:v>
                </c:pt>
                <c:pt idx="40">
                  <c:v>1.4063730369543692</c:v>
                </c:pt>
                <c:pt idx="41">
                  <c:v>1.4143712026267097</c:v>
                </c:pt>
                <c:pt idx="42">
                  <c:v>1.4223679821703026</c:v>
                </c:pt>
                <c:pt idx="43">
                  <c:v>1.4303636212310089</c:v>
                </c:pt>
                <c:pt idx="44">
                  <c:v>1.4383583698037326</c:v>
                </c:pt>
                <c:pt idx="45">
                  <c:v>1.4463524824851433</c:v>
                </c:pt>
                <c:pt idx="46">
                  <c:v>1.4543462187404694</c:v>
                </c:pt>
                <c:pt idx="47">
                  <c:v>1.4623398431860468</c:v>
                </c:pt>
                <c:pt idx="48">
                  <c:v>1.4703336258883035</c:v>
                </c:pt>
                <c:pt idx="49">
                  <c:v>1.4783278426806878</c:v>
                </c:pt>
                <c:pt idx="50">
                  <c:v>1.4863227755003072</c:v>
                </c:pt>
                <c:pt idx="51">
                  <c:v>1.4943187127451487</c:v>
                </c:pt>
                <c:pt idx="52">
                  <c:v>1.5023159496542025</c:v>
                </c:pt>
                <c:pt idx="53">
                  <c:v>1.5103147887119068</c:v>
                </c:pt>
                <c:pt idx="54">
                  <c:v>1.5183155400788655</c:v>
                </c:pt>
                <c:pt idx="55">
                  <c:v>1.526318522051497</c:v>
                </c:pt>
                <c:pt idx="56">
                  <c:v>1.5343240615519329</c:v>
                </c:pt>
                <c:pt idx="57">
                  <c:v>1.542332494651782</c:v>
                </c:pt>
                <c:pt idx="58">
                  <c:v>1.5503441671315017</c:v>
                </c:pt>
                <c:pt idx="59">
                  <c:v>1.5583594350948025</c:v>
                </c:pt>
                <c:pt idx="60">
                  <c:v>1.5663786655412313</c:v>
                </c:pt>
                <c:pt idx="61">
                  <c:v>1.5744022371625537</c:v>
                </c:pt>
                <c:pt idx="62">
                  <c:v>1.5824305409992767</c:v>
                </c:pt>
                <c:pt idx="63">
                  <c:v>1.5904639812517085</c:v>
                </c:pt>
                <c:pt idx="64">
                  <c:v>1.5985029761281324</c:v>
                </c:pt>
                <c:pt idx="65">
                  <c:v>1.6065479587564266</c:v>
                </c:pt>
                <c:pt idx="66">
                  <c:v>1.614599378164973</c:v>
                </c:pt>
                <c:pt idx="67">
                  <c:v>1.6226577003392713</c:v>
                </c:pt>
                <c:pt idx="68">
                  <c:v>1.6307234093614955</c:v>
                </c:pt>
                <c:pt idx="69">
                  <c:v>1.6387970086408727</c:v>
                </c:pt>
                <c:pt idx="70">
                  <c:v>1.6468790222437191</c:v>
                </c:pt>
                <c:pt idx="71">
                  <c:v>1.6549699963338214</c:v>
                </c:pt>
                <c:pt idx="72">
                  <c:v>1.6630705007341475</c:v>
                </c:pt>
                <c:pt idx="73">
                  <c:v>1.6711811306230191</c:v>
                </c:pt>
                <c:pt idx="74">
                  <c:v>1.6793025083798065</c:v>
                </c:pt>
                <c:pt idx="75">
                  <c:v>1.6874352855966119</c:v>
                </c:pt>
                <c:pt idx="76">
                  <c:v>1.6955801452753951</c:v>
                </c:pt>
                <c:pt idx="77">
                  <c:v>1.7037378042324092</c:v>
                </c:pt>
                <c:pt idx="78">
                  <c:v>1.7119090157349894</c:v>
                </c:pt>
                <c:pt idx="79">
                  <c:v>1.7200945723997707</c:v>
                </c:pt>
                <c:pt idx="80">
                  <c:v>1.7282953093542999</c:v>
                </c:pt>
                <c:pt idx="81">
                  <c:v>1.7365121078702577</c:v>
                </c:pt>
                <c:pt idx="82">
                  <c:v>1.7447458991206775</c:v>
                </c:pt>
                <c:pt idx="83">
                  <c:v>1.7529976685965409</c:v>
                </c:pt>
                <c:pt idx="84">
                  <c:v>1.7612684609036706</c:v>
                </c:pt>
                <c:pt idx="85">
                  <c:v>1.7695593851354126</c:v>
                </c:pt>
                <c:pt idx="86">
                  <c:v>1.7778716208822634</c:v>
                </c:pt>
                <c:pt idx="87">
                  <c:v>1.786206424972729</c:v>
                </c:pt>
                <c:pt idx="88">
                  <c:v>1.7945651390569652</c:v>
                </c:pt>
                <c:pt idx="89">
                  <c:v>1.8029491981643373</c:v>
                </c:pt>
                <c:pt idx="90">
                  <c:v>1.8113601403913429</c:v>
                </c:pt>
                <c:pt idx="91">
                  <c:v>1.8197996179052949</c:v>
                </c:pt>
                <c:pt idx="92">
                  <c:v>1.8282694094869936</c:v>
                </c:pt>
                <c:pt idx="93">
                  <c:v>1.8367714348800814</c:v>
                </c:pt>
                <c:pt idx="94">
                  <c:v>1.845307771271917</c:v>
                </c:pt>
                <c:pt idx="95">
                  <c:v>1.8538806723011272</c:v>
                </c:pt>
                <c:pt idx="96">
                  <c:v>1.8624925900760554</c:v>
                </c:pt>
                <c:pt idx="97">
                  <c:v>1.8711462008015227</c:v>
                </c:pt>
                <c:pt idx="98">
                  <c:v>1.8798444347556953</c:v>
                </c:pt>
                <c:pt idx="99">
                  <c:v>1.8885905115455728</c:v>
                </c:pt>
                <c:pt idx="100">
                  <c:v>1.8973879818125419</c:v>
                </c:pt>
                <c:pt idx="101">
                  <c:v>1.9062407768784326</c:v>
                </c:pt>
                <c:pt idx="102">
                  <c:v>1.9151532682468184</c:v>
                </c:pt>
                <c:pt idx="103">
                  <c:v>1.924130339443322</c:v>
                </c:pt>
                <c:pt idx="104">
                  <c:v>1.9331774734526781</c:v>
                </c:pt>
                <c:pt idx="105">
                  <c:v>1.9423008600759502</c:v>
                </c:pt>
                <c:pt idx="106">
                  <c:v>1.9515075290198578</c:v>
                </c:pt>
                <c:pt idx="107">
                  <c:v>1.9608055166426162</c:v>
                </c:pt>
                <c:pt idx="108">
                  <c:v>1.9702040773298677</c:v>
                </c:pt>
                <c:pt idx="109">
                  <c:v>1.979713954960084</c:v>
                </c:pt>
                <c:pt idx="110">
                  <c:v>1.9893477366589507</c:v>
                </c:pt>
                <c:pt idx="111">
                  <c:v>1.9991203214091968</c:v>
                </c:pt>
                <c:pt idx="112">
                  <c:v>2.009049552456148</c:v>
                </c:pt>
                <c:pt idx="113">
                  <c:v>2.0191570890938593</c:v>
                </c:pt>
                <c:pt idx="114">
                  <c:v>2.029469638283012</c:v>
                </c:pt>
                <c:pt idx="115">
                  <c:v>2.0400207451400818</c:v>
                </c:pt>
                <c:pt idx="116">
                  <c:v>2.0508534854843665</c:v>
                </c:pt>
                <c:pt idx="117">
                  <c:v>2.0620246828671251</c:v>
                </c:pt>
                <c:pt idx="118">
                  <c:v>2.0736118502921213</c:v>
                </c:pt>
                <c:pt idx="119">
                  <c:v>2.0857253536832485</c:v>
                </c:pt>
                <c:pt idx="120">
                  <c:v>2.0985315220958389</c:v>
                </c:pt>
                <c:pt idx="121">
                  <c:v>2.1123016435331015</c:v>
                </c:pt>
                <c:pt idx="122">
                  <c:v>2.1275336769042941</c:v>
                </c:pt>
                <c:pt idx="123">
                  <c:v>2.1453426831234976</c:v>
                </c:pt>
                <c:pt idx="124">
                  <c:v>2.1695833177727386</c:v>
                </c:pt>
              </c:numCache>
            </c:numRef>
          </c:xVal>
          <c:yVal>
            <c:numRef>
              <c:f>'OFC bez separ.'!$B$37:$B$161</c:f>
              <c:numCache>
                <c:formatCode>General</c:formatCode>
                <c:ptCount val="1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  <c:pt idx="91">
                  <c:v>101</c:v>
                </c:pt>
                <c:pt idx="92">
                  <c:v>102</c:v>
                </c:pt>
                <c:pt idx="93">
                  <c:v>103</c:v>
                </c:pt>
                <c:pt idx="94">
                  <c:v>104</c:v>
                </c:pt>
                <c:pt idx="95">
                  <c:v>105</c:v>
                </c:pt>
                <c:pt idx="96">
                  <c:v>106</c:v>
                </c:pt>
                <c:pt idx="97">
                  <c:v>107</c:v>
                </c:pt>
                <c:pt idx="98">
                  <c:v>108</c:v>
                </c:pt>
                <c:pt idx="99">
                  <c:v>109</c:v>
                </c:pt>
                <c:pt idx="100">
                  <c:v>110</c:v>
                </c:pt>
                <c:pt idx="101">
                  <c:v>111</c:v>
                </c:pt>
                <c:pt idx="102">
                  <c:v>112</c:v>
                </c:pt>
                <c:pt idx="103">
                  <c:v>113</c:v>
                </c:pt>
                <c:pt idx="104">
                  <c:v>114</c:v>
                </c:pt>
                <c:pt idx="105">
                  <c:v>115</c:v>
                </c:pt>
                <c:pt idx="106">
                  <c:v>116</c:v>
                </c:pt>
                <c:pt idx="107">
                  <c:v>117</c:v>
                </c:pt>
                <c:pt idx="108">
                  <c:v>118</c:v>
                </c:pt>
                <c:pt idx="109">
                  <c:v>119</c:v>
                </c:pt>
                <c:pt idx="110">
                  <c:v>120</c:v>
                </c:pt>
                <c:pt idx="111">
                  <c:v>121</c:v>
                </c:pt>
                <c:pt idx="112">
                  <c:v>122</c:v>
                </c:pt>
                <c:pt idx="113">
                  <c:v>123</c:v>
                </c:pt>
                <c:pt idx="114">
                  <c:v>124</c:v>
                </c:pt>
                <c:pt idx="115">
                  <c:v>125</c:v>
                </c:pt>
                <c:pt idx="116">
                  <c:v>126</c:v>
                </c:pt>
                <c:pt idx="117">
                  <c:v>127</c:v>
                </c:pt>
                <c:pt idx="118">
                  <c:v>128</c:v>
                </c:pt>
                <c:pt idx="119">
                  <c:v>129</c:v>
                </c:pt>
                <c:pt idx="120">
                  <c:v>130</c:v>
                </c:pt>
                <c:pt idx="121">
                  <c:v>131</c:v>
                </c:pt>
                <c:pt idx="122">
                  <c:v>132</c:v>
                </c:pt>
                <c:pt idx="123">
                  <c:v>133</c:v>
                </c:pt>
                <c:pt idx="124">
                  <c:v>134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8EA-4320-8331-B2A3A4A65E3A}"/>
            </c:ext>
          </c:extLst>
        </c:ser>
        <c:ser>
          <c:idx val="5"/>
          <c:order val="5"/>
          <c:tx>
            <c:v>Mezní křivka nasyceného plynu</c:v>
          </c:tx>
          <c:spPr>
            <a:ln w="19050" cap="rnd">
              <a:solidFill>
                <a:srgbClr val="4472C4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0">
                <a:noFill/>
              </a:ln>
              <a:effectLst/>
            </c:spPr>
          </c:marker>
          <c:xVal>
            <c:numRef>
              <c:f>'OFC bez separ.'!$H$37:$H$161</c:f>
              <c:numCache>
                <c:formatCode>General</c:formatCode>
                <c:ptCount val="125"/>
                <c:pt idx="0">
                  <c:v>2.2999543676836587</c:v>
                </c:pt>
                <c:pt idx="1">
                  <c:v>2.3003711226257439</c:v>
                </c:pt>
                <c:pt idx="2">
                  <c:v>2.3008120065268445</c:v>
                </c:pt>
                <c:pt idx="3">
                  <c:v>2.3012765293031503</c:v>
                </c:pt>
                <c:pt idx="4">
                  <c:v>2.3017642054234493</c:v>
                </c:pt>
                <c:pt idx="5">
                  <c:v>2.3022745537288967</c:v>
                </c:pt>
                <c:pt idx="6">
                  <c:v>2.3028070972548456</c:v>
                </c:pt>
                <c:pt idx="7">
                  <c:v>2.3033613630547101</c:v>
                </c:pt>
                <c:pt idx="8">
                  <c:v>2.3039368820261097</c:v>
                </c:pt>
                <c:pt idx="9">
                  <c:v>2.3045331887396707</c:v>
                </c:pt>
                <c:pt idx="10">
                  <c:v>2.3051498212704358</c:v>
                </c:pt>
                <c:pt idx="11">
                  <c:v>2.305786321032246</c:v>
                </c:pt>
                <c:pt idx="12">
                  <c:v>2.3064422326151597</c:v>
                </c:pt>
                <c:pt idx="13">
                  <c:v>2.3071171036258131</c:v>
                </c:pt>
                <c:pt idx="14">
                  <c:v>2.3078104845307772</c:v>
                </c:pt>
                <c:pt idx="15">
                  <c:v>2.3085219285024166</c:v>
                </c:pt>
                <c:pt idx="16">
                  <c:v>2.3092509912668087</c:v>
                </c:pt>
                <c:pt idx="17">
                  <c:v>2.3099972309527121</c:v>
                </c:pt>
                <c:pt idx="18">
                  <c:v>2.3107602079404925</c:v>
                </c:pt>
                <c:pt idx="19">
                  <c:v>2.3115394847094204</c:v>
                </c:pt>
                <c:pt idx="20">
                  <c:v>2.3123346256811486</c:v>
                </c:pt>
                <c:pt idx="21">
                  <c:v>2.3131451970569317</c:v>
                </c:pt>
                <c:pt idx="22">
                  <c:v>2.3139707666456966</c:v>
                </c:pt>
                <c:pt idx="23">
                  <c:v>2.3148109036794797</c:v>
                </c:pt>
                <c:pt idx="24">
                  <c:v>2.315665178612373</c:v>
                </c:pt>
                <c:pt idx="25">
                  <c:v>2.3165331628989185</c:v>
                </c:pt>
                <c:pt idx="26">
                  <c:v>2.3174144287474436</c:v>
                </c:pt>
                <c:pt idx="27">
                  <c:v>2.3183085488438815</c:v>
                </c:pt>
                <c:pt idx="28">
                  <c:v>2.3192150960415669</c:v>
                </c:pt>
                <c:pt idx="29">
                  <c:v>2.3201336430127291</c:v>
                </c:pt>
                <c:pt idx="30">
                  <c:v>2.3210637618578449</c:v>
                </c:pt>
                <c:pt idx="31">
                  <c:v>2.3220050236694805</c:v>
                </c:pt>
                <c:pt idx="32">
                  <c:v>2.3229569980484039</c:v>
                </c:pt>
                <c:pt idx="33">
                  <c:v>2.3239192525701808</c:v>
                </c:pt>
                <c:pt idx="34">
                  <c:v>2.3248913522024095</c:v>
                </c:pt>
                <c:pt idx="35">
                  <c:v>2.325872858673367</c:v>
                </c:pt>
                <c:pt idx="36">
                  <c:v>2.3268633297947434</c:v>
                </c:pt>
                <c:pt idx="37">
                  <c:v>2.3278623187425396</c:v>
                </c:pt>
                <c:pt idx="38">
                  <c:v>2.3288693733015773</c:v>
                </c:pt>
                <c:pt idx="39">
                  <c:v>2.3298840350808079</c:v>
                </c:pt>
                <c:pt idx="40">
                  <c:v>2.3309058387076007</c:v>
                </c:pt>
                <c:pt idx="41">
                  <c:v>2.3319343110106736</c:v>
                </c:pt>
                <c:pt idx="42">
                  <c:v>2.3329689702019594</c:v>
                </c:pt>
                <c:pt idx="43">
                  <c:v>2.3340093250685263</c:v>
                </c:pt>
                <c:pt idx="44">
                  <c:v>2.3350548741857846</c:v>
                </c:pt>
                <c:pt idx="45">
                  <c:v>2.3361051051631785</c:v>
                </c:pt>
                <c:pt idx="46">
                  <c:v>2.3371594939329423</c:v>
                </c:pt>
                <c:pt idx="47">
                  <c:v>2.3382175040917397</c:v>
                </c:pt>
                <c:pt idx="48">
                  <c:v>2.3392785863034744</c:v>
                </c:pt>
                <c:pt idx="49">
                  <c:v>2.3403421777700126</c:v>
                </c:pt>
                <c:pt idx="50">
                  <c:v>2.341407701774485</c:v>
                </c:pt>
                <c:pt idx="51">
                  <c:v>2.3424745672994391</c:v>
                </c:pt>
                <c:pt idx="52">
                  <c:v>2.3435421687196958</c:v>
                </c:pt>
                <c:pt idx="53">
                  <c:v>2.344609885566951</c:v>
                </c:pt>
                <c:pt idx="54">
                  <c:v>2.3456770823604529</c:v>
                </c:pt>
                <c:pt idx="55">
                  <c:v>2.3467431084953518</c:v>
                </c:pt>
                <c:pt idx="56">
                  <c:v>2.3478072981774782</c:v>
                </c:pt>
                <c:pt idx="57">
                  <c:v>2.3488689703909595</c:v>
                </c:pt>
                <c:pt idx="58">
                  <c:v>2.3499274288825767</c:v>
                </c:pt>
                <c:pt idx="59">
                  <c:v>2.350981962146891</c:v>
                </c:pt>
                <c:pt idx="60">
                  <c:v>2.3520318433791707</c:v>
                </c:pt>
                <c:pt idx="61">
                  <c:v>2.3530763304093134</c:v>
                </c:pt>
                <c:pt idx="62">
                  <c:v>2.3541146655460978</c:v>
                </c:pt>
                <c:pt idx="63">
                  <c:v>2.3551460753469442</c:v>
                </c:pt>
                <c:pt idx="64">
                  <c:v>2.3561697702736994</c:v>
                </c:pt>
                <c:pt idx="65">
                  <c:v>2.3571849442137869</c:v>
                </c:pt>
                <c:pt idx="66">
                  <c:v>2.3581907738435053</c:v>
                </c:pt>
                <c:pt idx="67">
                  <c:v>2.3591864178106507</c:v>
                </c:pt>
                <c:pt idx="68">
                  <c:v>2.3601710157142262</c:v>
                </c:pt>
                <c:pt idx="69">
                  <c:v>2.3611436868596134</c:v>
                </c:pt>
                <c:pt idx="70">
                  <c:v>2.3621035287682184</c:v>
                </c:pt>
                <c:pt idx="71">
                  <c:v>2.3630496154212173</c:v>
                </c:pt>
                <c:pt idx="72">
                  <c:v>2.3639809952172874</c:v>
                </c:pt>
                <c:pt idx="73">
                  <c:v>2.3648966886243139</c:v>
                </c:pt>
                <c:pt idx="74">
                  <c:v>2.3657956855048465</c:v>
                </c:pt>
                <c:pt idx="75">
                  <c:v>2.366676942094192</c:v>
                </c:pt>
                <c:pt idx="76">
                  <c:v>2.3675393776087486</c:v>
                </c:pt>
                <c:pt idx="77">
                  <c:v>2.368381870460126</c:v>
                </c:pt>
                <c:pt idx="78">
                  <c:v>2.369203254047739</c:v>
                </c:pt>
                <c:pt idx="79">
                  <c:v>2.3700023120987859</c:v>
                </c:pt>
                <c:pt idx="80">
                  <c:v>2.3707777735167666</c:v>
                </c:pt>
                <c:pt idx="81">
                  <c:v>2.3715283067124187</c:v>
                </c:pt>
                <c:pt idx="82">
                  <c:v>2.3722525133303827</c:v>
                </c:pt>
                <c:pt idx="83">
                  <c:v>2.3729489213587946</c:v>
                </c:pt>
                <c:pt idx="84">
                  <c:v>2.3736159775193943</c:v>
                </c:pt>
                <c:pt idx="85">
                  <c:v>2.3742520388667216</c:v>
                </c:pt>
                <c:pt idx="86">
                  <c:v>2.3748553634946248</c:v>
                </c:pt>
                <c:pt idx="87">
                  <c:v>2.3754241002306631</c:v>
                </c:pt>
                <c:pt idx="88">
                  <c:v>2.3759562771753457</c:v>
                </c:pt>
                <c:pt idx="89">
                  <c:v>2.376449788914675</c:v>
                </c:pt>
                <c:pt idx="90">
                  <c:v>2.3769023821998658</c:v>
                </c:pt>
                <c:pt idx="91">
                  <c:v>2.3773116398460359</c:v>
                </c:pt>
                <c:pt idx="92">
                  <c:v>2.3776749625500768</c:v>
                </c:pt>
                <c:pt idx="93">
                  <c:v>2.3779895482644569</c:v>
                </c:pt>
                <c:pt idx="94">
                  <c:v>2.3782523686849757</c:v>
                </c:pt>
                <c:pt idx="95">
                  <c:v>2.3784601423122456</c:v>
                </c:pt>
                <c:pt idx="96">
                  <c:v>2.3786093034232048</c:v>
                </c:pt>
                <c:pt idx="97">
                  <c:v>2.3786959661324092</c:v>
                </c:pt>
                <c:pt idx="98">
                  <c:v>2.3787158825229535</c:v>
                </c:pt>
                <c:pt idx="99">
                  <c:v>2.3786643935692093</c:v>
                </c:pt>
                <c:pt idx="100">
                  <c:v>2.3785363712384928</c:v>
                </c:pt>
                <c:pt idx="101">
                  <c:v>2.3783261497186747</c:v>
                </c:pt>
                <c:pt idx="102">
                  <c:v>2.3780274431347728</c:v>
                </c:pt>
                <c:pt idx="103">
                  <c:v>2.3776332463335543</c:v>
                </c:pt>
                <c:pt idx="104">
                  <c:v>2.3771357142505414</c:v>
                </c:pt>
                <c:pt idx="105">
                  <c:v>2.3765260139080553</c:v>
                </c:pt>
                <c:pt idx="106">
                  <c:v>2.3757941410470917</c:v>
                </c:pt>
                <c:pt idx="107">
                  <c:v>2.3749286904947255</c:v>
                </c:pt>
                <c:pt idx="108">
                  <c:v>2.3739165651847167</c:v>
                </c:pt>
                <c:pt idx="109">
                  <c:v>2.3727426025997773</c:v>
                </c:pt>
                <c:pt idx="110">
                  <c:v>2.3713890881762638</c:v>
                </c:pt>
                <c:pt idx="111">
                  <c:v>2.369835111037891</c:v>
                </c:pt>
                <c:pt idx="112">
                  <c:v>2.3680556950760385</c:v>
                </c:pt>
                <c:pt idx="113">
                  <c:v>2.3660206020943124</c:v>
                </c:pt>
                <c:pt idx="114">
                  <c:v>2.3636926427439131</c:v>
                </c:pt>
                <c:pt idx="115">
                  <c:v>2.3610252244100653</c:v>
                </c:pt>
                <c:pt idx="116">
                  <c:v>2.357958670302172</c:v>
                </c:pt>
                <c:pt idx="117">
                  <c:v>2.354414467656178</c:v>
                </c:pt>
                <c:pt idx="118">
                  <c:v>2.3502858271337077</c:v>
                </c:pt>
                <c:pt idx="119">
                  <c:v>2.3454212015623237</c:v>
                </c:pt>
                <c:pt idx="120">
                  <c:v>2.3395931174965279</c:v>
                </c:pt>
                <c:pt idx="121">
                  <c:v>2.3324324850986722</c:v>
                </c:pt>
                <c:pt idx="122">
                  <c:v>2.3232666587363857</c:v>
                </c:pt>
                <c:pt idx="123">
                  <c:v>2.3106052824107288</c:v>
                </c:pt>
                <c:pt idx="124">
                  <c:v>2.2893883437312379</c:v>
                </c:pt>
              </c:numCache>
            </c:numRef>
          </c:xVal>
          <c:yVal>
            <c:numRef>
              <c:f>'OFC bez separ.'!$B$37:$B$161</c:f>
              <c:numCache>
                <c:formatCode>General</c:formatCode>
                <c:ptCount val="1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  <c:pt idx="91">
                  <c:v>101</c:v>
                </c:pt>
                <c:pt idx="92">
                  <c:v>102</c:v>
                </c:pt>
                <c:pt idx="93">
                  <c:v>103</c:v>
                </c:pt>
                <c:pt idx="94">
                  <c:v>104</c:v>
                </c:pt>
                <c:pt idx="95">
                  <c:v>105</c:v>
                </c:pt>
                <c:pt idx="96">
                  <c:v>106</c:v>
                </c:pt>
                <c:pt idx="97">
                  <c:v>107</c:v>
                </c:pt>
                <c:pt idx="98">
                  <c:v>108</c:v>
                </c:pt>
                <c:pt idx="99">
                  <c:v>109</c:v>
                </c:pt>
                <c:pt idx="100">
                  <c:v>110</c:v>
                </c:pt>
                <c:pt idx="101">
                  <c:v>111</c:v>
                </c:pt>
                <c:pt idx="102">
                  <c:v>112</c:v>
                </c:pt>
                <c:pt idx="103">
                  <c:v>113</c:v>
                </c:pt>
                <c:pt idx="104">
                  <c:v>114</c:v>
                </c:pt>
                <c:pt idx="105">
                  <c:v>115</c:v>
                </c:pt>
                <c:pt idx="106">
                  <c:v>116</c:v>
                </c:pt>
                <c:pt idx="107">
                  <c:v>117</c:v>
                </c:pt>
                <c:pt idx="108">
                  <c:v>118</c:v>
                </c:pt>
                <c:pt idx="109">
                  <c:v>119</c:v>
                </c:pt>
                <c:pt idx="110">
                  <c:v>120</c:v>
                </c:pt>
                <c:pt idx="111">
                  <c:v>121</c:v>
                </c:pt>
                <c:pt idx="112">
                  <c:v>122</c:v>
                </c:pt>
                <c:pt idx="113">
                  <c:v>123</c:v>
                </c:pt>
                <c:pt idx="114">
                  <c:v>124</c:v>
                </c:pt>
                <c:pt idx="115">
                  <c:v>125</c:v>
                </c:pt>
                <c:pt idx="116">
                  <c:v>126</c:v>
                </c:pt>
                <c:pt idx="117">
                  <c:v>127</c:v>
                </c:pt>
                <c:pt idx="118">
                  <c:v>128</c:v>
                </c:pt>
                <c:pt idx="119">
                  <c:v>129</c:v>
                </c:pt>
                <c:pt idx="120">
                  <c:v>130</c:v>
                </c:pt>
                <c:pt idx="121">
                  <c:v>131</c:v>
                </c:pt>
                <c:pt idx="122">
                  <c:v>132</c:v>
                </c:pt>
                <c:pt idx="123">
                  <c:v>133</c:v>
                </c:pt>
                <c:pt idx="124">
                  <c:v>134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8EA-4320-8331-B2A3A4A65E3A}"/>
            </c:ext>
          </c:extLst>
        </c:ser>
        <c:ser>
          <c:idx val="6"/>
          <c:order val="6"/>
          <c:tx>
            <c:v>škrcení</c:v>
          </c:tx>
          <c:spPr>
            <a:ln w="19050" cap="rnd">
              <a:solidFill>
                <a:srgbClr val="44546A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rgbClr val="44546A"/>
                </a:solidFill>
              </a:ln>
              <a:effectLst/>
            </c:spPr>
          </c:marker>
          <c:xVal>
            <c:numRef>
              <c:f>('OFC bez separ.'!$H$8,'OFC bez separ.'!$H$9)</c:f>
              <c:numCache>
                <c:formatCode>General</c:formatCode>
                <c:ptCount val="2"/>
                <c:pt idx="0">
                  <c:v>2.1275336769042941</c:v>
                </c:pt>
                <c:pt idx="1">
                  <c:v>2.311599840333189</c:v>
                </c:pt>
              </c:numCache>
            </c:numRef>
          </c:xVal>
          <c:yVal>
            <c:numRef>
              <c:f>('OFC bez separ.'!$F$8,'OFC bez separ.'!$F$9)</c:f>
              <c:numCache>
                <c:formatCode>General</c:formatCode>
                <c:ptCount val="2"/>
                <c:pt idx="0">
                  <c:v>132</c:v>
                </c:pt>
                <c:pt idx="1">
                  <c:v>29.076907153546657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8EA-4320-8331-B2A3A4A65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620584"/>
        <c:axId val="678618616"/>
      </c:scatterChart>
      <c:valAx>
        <c:axId val="678620584"/>
        <c:scaling>
          <c:orientation val="minMax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S</a:t>
                </a:r>
                <a:r>
                  <a:rPr lang="cs-CZ" baseline="0"/>
                  <a:t> </a:t>
                </a:r>
                <a:r>
                  <a:rPr lang="cs-CZ"/>
                  <a:t>[kJ/KG*K]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78618616"/>
        <c:crosses val="autoZero"/>
        <c:crossBetween val="midCat"/>
      </c:valAx>
      <c:valAx>
        <c:axId val="678618616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T [</a:t>
                </a:r>
                <a:r>
                  <a:rPr lang="cs-CZ" sz="900" b="0" i="0" u="none" strike="noStrike" cap="all" baseline="0">
                    <a:effectLst/>
                  </a:rPr>
                  <a:t>°</a:t>
                </a:r>
                <a:r>
                  <a:rPr lang="cs-CZ"/>
                  <a:t>C]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78620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/>
              <a:t>T-s diagram modelového</a:t>
            </a:r>
            <a:r>
              <a:rPr lang="cs-CZ" baseline="0"/>
              <a:t> OFC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6023330621365806E-2"/>
          <c:y val="9.5325584308963179E-2"/>
          <c:w val="0.86637836553834413"/>
          <c:h val="0.66933029855643034"/>
        </c:manualLayout>
      </c:layout>
      <c:scatterChart>
        <c:scatterStyle val="lineMarker"/>
        <c:varyColors val="0"/>
        <c:ser>
          <c:idx val="1"/>
          <c:order val="0"/>
          <c:tx>
            <c:v>Ohřev</c:v>
          </c:tx>
          <c:spPr>
            <a:ln w="19050" cap="rnd">
              <a:solidFill>
                <a:srgbClr val="4472C4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rgbClr val="4472C4"/>
                </a:solidFill>
              </a:ln>
              <a:effectLst/>
            </c:spPr>
          </c:marker>
          <c:xVal>
            <c:numRef>
              <c:f>(TFC!$H$6,TFC!$H$8)</c:f>
              <c:numCache>
                <c:formatCode>General</c:formatCode>
                <c:ptCount val="2"/>
                <c:pt idx="0">
                  <c:v>1.0891944766332382</c:v>
                </c:pt>
                <c:pt idx="1">
                  <c:v>1.2871566759397322</c:v>
                </c:pt>
              </c:numCache>
            </c:numRef>
          </c:xVal>
          <c:yVal>
            <c:numRef>
              <c:f>(TFC!$F$6,TFC!$F$8)</c:f>
              <c:numCache>
                <c:formatCode>General</c:formatCode>
                <c:ptCount val="2"/>
                <c:pt idx="0">
                  <c:v>19.193611030528416</c:v>
                </c:pt>
                <c:pt idx="1">
                  <c:v>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81-449D-925C-DC3A3C728F3C}"/>
            </c:ext>
          </c:extLst>
        </c:ser>
        <c:ser>
          <c:idx val="0"/>
          <c:order val="1"/>
          <c:tx>
            <c:v>Expanze</c:v>
          </c:tx>
          <c:spPr>
            <a:ln w="19050" cap="rnd">
              <a:solidFill>
                <a:schemeClr val="accent1"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1">
                    <a:alpha val="60000"/>
                  </a:schemeClr>
                </a:solidFill>
              </a:ln>
              <a:effectLst/>
            </c:spPr>
          </c:marker>
          <c:xVal>
            <c:numRef>
              <c:f>(OFC!$H$10,OFC!$H$11)</c:f>
              <c:numCache>
                <c:formatCode>General</c:formatCode>
                <c:ptCount val="2"/>
                <c:pt idx="0">
                  <c:v>1.7630874649431054</c:v>
                </c:pt>
                <c:pt idx="1">
                  <c:v>1.7720484113868591</c:v>
                </c:pt>
              </c:numCache>
            </c:numRef>
          </c:xVal>
          <c:yVal>
            <c:numRef>
              <c:f>(OFC!$F$10,OFC!$F$11)</c:f>
              <c:numCache>
                <c:formatCode>General</c:formatCode>
                <c:ptCount val="2"/>
                <c:pt idx="0">
                  <c:v>40</c:v>
                </c:pt>
                <c:pt idx="1">
                  <c:v>24.643902850456925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081-449D-925C-DC3A3C728F3C}"/>
            </c:ext>
          </c:extLst>
        </c:ser>
        <c:ser>
          <c:idx val="2"/>
          <c:order val="2"/>
          <c:tx>
            <c:v>Kondenzace</c:v>
          </c:tx>
          <c:spPr>
            <a:ln w="19050" cap="rnd">
              <a:solidFill>
                <a:srgbClr val="C00000">
                  <a:alpha val="60000"/>
                </a:srgb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3">
                    <a:alpha val="60000"/>
                  </a:schemeClr>
                </a:solidFill>
              </a:ln>
              <a:effectLst/>
            </c:spPr>
          </c:marker>
          <c:xVal>
            <c:numRef>
              <c:f>(OFC!$V$42,OFC!$H$5)</c:f>
              <c:numCache>
                <c:formatCode>General</c:formatCode>
                <c:ptCount val="2"/>
                <c:pt idx="0">
                  <c:v>1.7550297123548004</c:v>
                </c:pt>
                <c:pt idx="1">
                  <c:v>1.088933385553535</c:v>
                </c:pt>
              </c:numCache>
            </c:numRef>
          </c:xVal>
          <c:yVal>
            <c:numRef>
              <c:f>(OFC!$F$5,OFC!$T$42)</c:f>
              <c:numCache>
                <c:formatCode>General</c:formatCode>
                <c:ptCount val="2"/>
                <c:pt idx="0">
                  <c:v>19</c:v>
                </c:pt>
                <c:pt idx="1">
                  <c:v>19.00000000000523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081-449D-925C-DC3A3C728F3C}"/>
            </c:ext>
          </c:extLst>
        </c:ser>
        <c:ser>
          <c:idx val="3"/>
          <c:order val="3"/>
          <c:tx>
            <c:v>Čerpadlo</c:v>
          </c:tx>
          <c:spPr>
            <a:ln w="19050" cap="rnd">
              <a:solidFill>
                <a:schemeClr val="accent4"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4">
                    <a:alpha val="60000"/>
                  </a:schemeClr>
                </a:solidFill>
              </a:ln>
              <a:effectLst/>
            </c:spPr>
          </c:marker>
          <c:xVal>
            <c:numRef>
              <c:f>(TFC!$H$5,TFC!$H$6)</c:f>
              <c:numCache>
                <c:formatCode>General</c:formatCode>
                <c:ptCount val="2"/>
                <c:pt idx="0">
                  <c:v>1.088933385553535</c:v>
                </c:pt>
                <c:pt idx="1">
                  <c:v>1.0891944766332382</c:v>
                </c:pt>
              </c:numCache>
            </c:numRef>
          </c:xVal>
          <c:yVal>
            <c:numRef>
              <c:f>(TFC!$F$5,TFC!$F$6)</c:f>
              <c:numCache>
                <c:formatCode>General</c:formatCode>
                <c:ptCount val="2"/>
                <c:pt idx="0">
                  <c:v>19</c:v>
                </c:pt>
                <c:pt idx="1">
                  <c:v>19.193611030528416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081-449D-925C-DC3A3C728F3C}"/>
            </c:ext>
          </c:extLst>
        </c:ser>
        <c:ser>
          <c:idx val="4"/>
          <c:order val="4"/>
          <c:tx>
            <c:v>Křivka syté kapaliny</c:v>
          </c:tx>
          <c:spPr>
            <a:ln w="19050" cap="rnd">
              <a:solidFill>
                <a:schemeClr val="accent5">
                  <a:alpha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OFC!$G$38:$G$103</c:f>
              <c:numCache>
                <c:formatCode>General</c:formatCode>
                <c:ptCount val="66"/>
                <c:pt idx="0">
                  <c:v>1.0485429339461345</c:v>
                </c:pt>
                <c:pt idx="1">
                  <c:v>1.0530635143701541</c:v>
                </c:pt>
                <c:pt idx="2">
                  <c:v>1.0575756695261738</c:v>
                </c:pt>
                <c:pt idx="3">
                  <c:v>1.062079502473346</c:v>
                </c:pt>
                <c:pt idx="4">
                  <c:v>1.0665751152867742</c:v>
                </c:pt>
                <c:pt idx="5">
                  <c:v>1.0710626090947797</c:v>
                </c:pt>
                <c:pt idx="6">
                  <c:v>1.0755420841093246</c:v>
                </c:pt>
                <c:pt idx="7">
                  <c:v>1.0800136396649751</c:v>
                </c:pt>
                <c:pt idx="8">
                  <c:v>1.0844773742526082</c:v>
                </c:pt>
                <c:pt idx="9">
                  <c:v>1.088933385553535</c:v>
                </c:pt>
                <c:pt idx="10">
                  <c:v>1.093381770475923</c:v>
                </c:pt>
                <c:pt idx="11">
                  <c:v>1.0978226251886922</c:v>
                </c:pt>
                <c:pt idx="12">
                  <c:v>1.1022560451590384</c:v>
                </c:pt>
                <c:pt idx="13">
                  <c:v>1.106682125184532</c:v>
                </c:pt>
                <c:pt idx="14">
                  <c:v>1.1111009594313663</c:v>
                </c:pt>
                <c:pt idx="15">
                  <c:v>1.1155126414680778</c:v>
                </c:pt>
                <c:pt idx="16">
                  <c:v>1.1199172643020303</c:v>
                </c:pt>
                <c:pt idx="17">
                  <c:v>1.124314920415044</c:v>
                </c:pt>
                <c:pt idx="18">
                  <c:v>1.1287057017994788</c:v>
                </c:pt>
                <c:pt idx="19">
                  <c:v>1.1330896999946543</c:v>
                </c:pt>
                <c:pt idx="20">
                  <c:v>1.1374670061224588</c:v>
                </c:pt>
                <c:pt idx="21">
                  <c:v>1.1418377109254936</c:v>
                </c:pt>
                <c:pt idx="22">
                  <c:v>1.1462019048023673</c:v>
                </c:pt>
                <c:pt idx="23">
                  <c:v>1.1505596778465692</c:v>
                </c:pt>
                <c:pt idx="24">
                  <c:v>1.1549111198830999</c:v>
                </c:pt>
                <c:pt idx="25">
                  <c:v>1.1592563205070157</c:v>
                </c:pt>
                <c:pt idx="26">
                  <c:v>1.1635953691216445</c:v>
                </c:pt>
                <c:pt idx="27">
                  <c:v>1.1679283549778119</c:v>
                </c:pt>
                <c:pt idx="28">
                  <c:v>1.172255367213145</c:v>
                </c:pt>
                <c:pt idx="29">
                  <c:v>1.1765764948921611</c:v>
                </c:pt>
                <c:pt idx="30">
                  <c:v>1.180891827046717</c:v>
                </c:pt>
                <c:pt idx="31">
                  <c:v>1.185201452717539</c:v>
                </c:pt>
                <c:pt idx="32">
                  <c:v>1.1895054609958409</c:v>
                </c:pt>
                <c:pt idx="33">
                  <c:v>1.1938039410664827</c:v>
                </c:pt>
                <c:pt idx="34">
                  <c:v>1.1980969822511693</c:v>
                </c:pt>
                <c:pt idx="35">
                  <c:v>1.2023846740530479</c:v>
                </c:pt>
                <c:pt idx="36">
                  <c:v>1.2066671062020573</c:v>
                </c:pt>
                <c:pt idx="37">
                  <c:v>1.2109443687012469</c:v>
                </c:pt>
                <c:pt idx="38">
                  <c:v>1.2152165518745293</c:v>
                </c:pt>
                <c:pt idx="39">
                  <c:v>1.2194837464147734</c:v>
                </c:pt>
                <c:pt idx="40">
                  <c:v>1.2237460434344667</c:v>
                </c:pt>
                <c:pt idx="41">
                  <c:v>1.228003534516469</c:v>
                </c:pt>
                <c:pt idx="42">
                  <c:v>1.2322563117666496</c:v>
                </c:pt>
                <c:pt idx="43">
                  <c:v>1.236504467868571</c:v>
                </c:pt>
                <c:pt idx="44">
                  <c:v>1.2407480961388209</c:v>
                </c:pt>
                <c:pt idx="45">
                  <c:v>1.244987290585077</c:v>
                </c:pt>
                <c:pt idx="46">
                  <c:v>1.2492221459651587</c:v>
                </c:pt>
                <c:pt idx="47">
                  <c:v>1.2534527578489494</c:v>
                </c:pt>
                <c:pt idx="48">
                  <c:v>1.25767922268162</c:v>
                </c:pt>
                <c:pt idx="49">
                  <c:v>1.2619016378497616</c:v>
                </c:pt>
                <c:pt idx="50">
                  <c:v>1.2661201017496253</c:v>
                </c:pt>
                <c:pt idx="51">
                  <c:v>1.2703347138579877</c:v>
                </c:pt>
                <c:pt idx="52">
                  <c:v>1.2745455748058228</c:v>
                </c:pt>
                <c:pt idx="53">
                  <c:v>1.2787527864549073</c:v>
                </c:pt>
                <c:pt idx="54">
                  <c:v>1.2829564519775534</c:v>
                </c:pt>
                <c:pt idx="55">
                  <c:v>1.2871566759397322</c:v>
                </c:pt>
                <c:pt idx="56">
                  <c:v>1.2913535643877674</c:v>
                </c:pt>
                <c:pt idx="57">
                  <c:v>1.2955472249388202</c:v>
                </c:pt>
                <c:pt idx="58">
                  <c:v>1.2997377668754198</c:v>
                </c:pt>
                <c:pt idx="59">
                  <c:v>1.3039253012445577</c:v>
                </c:pt>
                <c:pt idx="60">
                  <c:v>1.308109940961204</c:v>
                </c:pt>
                <c:pt idx="61">
                  <c:v>1.3122918009169069</c:v>
                </c:pt>
                <c:pt idx="62">
                  <c:v>1.3164709980938323</c:v>
                </c:pt>
                <c:pt idx="63">
                  <c:v>1.3206476516842767</c:v>
                </c:pt>
                <c:pt idx="64">
                  <c:v>1.3248218832165684</c:v>
                </c:pt>
                <c:pt idx="65">
                  <c:v>1.3289938166871875</c:v>
                </c:pt>
              </c:numCache>
            </c:numRef>
          </c:xVal>
          <c:yVal>
            <c:numRef>
              <c:f>OFC!$B$38:$B$103</c:f>
              <c:numCache>
                <c:formatCode>General</c:formatCode>
                <c:ptCount val="6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081-449D-925C-DC3A3C728F3C}"/>
            </c:ext>
          </c:extLst>
        </c:ser>
        <c:ser>
          <c:idx val="5"/>
          <c:order val="5"/>
          <c:tx>
            <c:v>separace</c:v>
          </c:tx>
          <c:spPr>
            <a:ln w="19050" cap="rnd">
              <a:solidFill>
                <a:schemeClr val="accent6"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6">
                    <a:alpha val="60000"/>
                  </a:schemeClr>
                </a:solidFill>
              </a:ln>
              <a:effectLst/>
            </c:spPr>
          </c:marker>
          <c:xVal>
            <c:numRef>
              <c:f>(OFC!$H$13,OFC!$H$10)</c:f>
              <c:numCache>
                <c:formatCode>General</c:formatCode>
                <c:ptCount val="2"/>
                <c:pt idx="0">
                  <c:v>1.180891827046717</c:v>
                </c:pt>
                <c:pt idx="1">
                  <c:v>1.7630874649431054</c:v>
                </c:pt>
              </c:numCache>
            </c:numRef>
          </c:xVal>
          <c:yVal>
            <c:numRef>
              <c:f>(OFC!$F$13,OFC!$F$10)</c:f>
              <c:numCache>
                <c:formatCode>General</c:formatCode>
                <c:ptCount val="2"/>
                <c:pt idx="0">
                  <c:v>40</c:v>
                </c:pt>
                <c:pt idx="1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081-449D-925C-DC3A3C728F3C}"/>
            </c:ext>
          </c:extLst>
        </c:ser>
        <c:ser>
          <c:idx val="6"/>
          <c:order val="6"/>
          <c:tx>
            <c:v>křivka sytého plynu</c:v>
          </c:tx>
          <c:spPr>
            <a:ln w="19050" cap="rnd">
              <a:solidFill>
                <a:schemeClr val="accent1">
                  <a:lumMod val="60000"/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38100">
                <a:noFill/>
              </a:ln>
              <a:effectLst/>
            </c:spPr>
          </c:marker>
          <c:xVal>
            <c:numRef>
              <c:f>OFC!$H$38:$H$103</c:f>
              <c:numCache>
                <c:formatCode>General</c:formatCode>
                <c:ptCount val="66"/>
                <c:pt idx="0">
                  <c:v>1.7530861442270185</c:v>
                </c:pt>
                <c:pt idx="1">
                  <c:v>1.753247425764628</c:v>
                </c:pt>
                <c:pt idx="2">
                  <c:v>1.7534230229663996</c:v>
                </c:pt>
                <c:pt idx="3">
                  <c:v>1.7536126528140419</c:v>
                </c:pt>
                <c:pt idx="4">
                  <c:v>1.7538160359189361</c:v>
                </c:pt>
                <c:pt idx="5">
                  <c:v>1.754032896415201</c:v>
                </c:pt>
                <c:pt idx="6">
                  <c:v>1.754262961853184</c:v>
                </c:pt>
                <c:pt idx="7">
                  <c:v>1.7545059630940731</c:v>
                </c:pt>
                <c:pt idx="8">
                  <c:v>1.7547616342049954</c:v>
                </c:pt>
                <c:pt idx="9">
                  <c:v>1.7550297123548004</c:v>
                </c:pt>
                <c:pt idx="10">
                  <c:v>1.7553099377106491</c:v>
                </c:pt>
                <c:pt idx="11">
                  <c:v>1.7556020533351007</c:v>
                </c:pt>
                <c:pt idx="12">
                  <c:v>1.7559058050840437</c:v>
                </c:pt>
                <c:pt idx="13">
                  <c:v>1.7562209415048546</c:v>
                </c:pt>
                <c:pt idx="14">
                  <c:v>1.7565472137355163</c:v>
                </c:pt>
                <c:pt idx="15">
                  <c:v>1.7568843754039332</c:v>
                </c:pt>
                <c:pt idx="16">
                  <c:v>1.7572321825279225</c:v>
                </c:pt>
                <c:pt idx="17">
                  <c:v>1.7575903934155577</c:v>
                </c:pt>
                <c:pt idx="18">
                  <c:v>1.7579587685659348</c:v>
                </c:pt>
                <c:pt idx="19">
                  <c:v>1.7583370705702885</c:v>
                </c:pt>
                <c:pt idx="20">
                  <c:v>1.7587250640133167</c:v>
                </c:pt>
                <c:pt idx="21">
                  <c:v>1.7591225153749337</c:v>
                </c:pt>
                <c:pt idx="22">
                  <c:v>1.759529192931925</c:v>
                </c:pt>
                <c:pt idx="23">
                  <c:v>1.7599448666600133</c:v>
                </c:pt>
                <c:pt idx="24">
                  <c:v>1.7603693081357303</c:v>
                </c:pt>
                <c:pt idx="25">
                  <c:v>1.7608022904384093</c:v>
                </c:pt>
                <c:pt idx="26">
                  <c:v>1.7612435880520105</c:v>
                </c:pt>
                <c:pt idx="27">
                  <c:v>1.7616929767668188</c:v>
                </c:pt>
                <c:pt idx="28">
                  <c:v>1.7621502335808379</c:v>
                </c:pt>
                <c:pt idx="29">
                  <c:v>1.7626151366008687</c:v>
                </c:pt>
                <c:pt idx="30">
                  <c:v>1.7630874649431054</c:v>
                </c:pt>
                <c:pt idx="31">
                  <c:v>1.7635669986332483</c:v>
                </c:pt>
                <c:pt idx="32">
                  <c:v>1.7640535185058996</c:v>
                </c:pt>
                <c:pt idx="33">
                  <c:v>1.7645468061032938</c:v>
                </c:pt>
                <c:pt idx="34">
                  <c:v>1.7650466435730727</c:v>
                </c:pt>
                <c:pt idx="35">
                  <c:v>1.7655528135651222</c:v>
                </c:pt>
                <c:pt idx="36">
                  <c:v>1.7660650991272762</c:v>
                </c:pt>
                <c:pt idx="37">
                  <c:v>1.766583283599749</c:v>
                </c:pt>
                <c:pt idx="38">
                  <c:v>1.7671071505082199</c:v>
                </c:pt>
                <c:pt idx="39">
                  <c:v>1.767636483455264</c:v>
                </c:pt>
                <c:pt idx="40">
                  <c:v>1.7681710660102334</c:v>
                </c:pt>
                <c:pt idx="41">
                  <c:v>1.768710681597115</c:v>
                </c:pt>
                <c:pt idx="42">
                  <c:v>1.7692551133803827</c:v>
                </c:pt>
                <c:pt idx="43">
                  <c:v>1.7698041441486743</c:v>
                </c:pt>
                <c:pt idx="44">
                  <c:v>1.7703575561959033</c:v>
                </c:pt>
                <c:pt idx="45">
                  <c:v>1.7709151311998428</c:v>
                </c:pt>
                <c:pt idx="46">
                  <c:v>1.7714766500977204</c:v>
                </c:pt>
                <c:pt idx="47">
                  <c:v>1.7720418929588158</c:v>
                </c:pt>
                <c:pt idx="48">
                  <c:v>1.7726106388535896</c:v>
                </c:pt>
                <c:pt idx="49">
                  <c:v>1.7731826657192631</c:v>
                </c:pt>
                <c:pt idx="50">
                  <c:v>1.7737577502214465</c:v>
                </c:pt>
                <c:pt idx="51">
                  <c:v>1.77433566761156</c:v>
                </c:pt>
                <c:pt idx="52">
                  <c:v>1.7749161915797254</c:v>
                </c:pt>
                <c:pt idx="53">
                  <c:v>1.7754990941027811</c:v>
                </c:pt>
                <c:pt idx="54">
                  <c:v>1.7760841452870557</c:v>
                </c:pt>
                <c:pt idx="55">
                  <c:v>1.7766711132055208</c:v>
                </c:pt>
                <c:pt idx="56">
                  <c:v>1.7772597637288958</c:v>
                </c:pt>
                <c:pt idx="57">
                  <c:v>1.7778498603502628</c:v>
                </c:pt>
                <c:pt idx="58">
                  <c:v>1.778441164002716</c:v>
                </c:pt>
                <c:pt idx="59">
                  <c:v>1.7790334328695674</c:v>
                </c:pt>
                <c:pt idx="60">
                  <c:v>1.779626422186499</c:v>
                </c:pt>
                <c:pt idx="61">
                  <c:v>1.7802198840351333</c:v>
                </c:pt>
                <c:pt idx="62">
                  <c:v>1.7808135671273835</c:v>
                </c:pt>
                <c:pt idx="63">
                  <c:v>1.7814072165798625</c:v>
                </c:pt>
                <c:pt idx="64">
                  <c:v>1.7820005736776985</c:v>
                </c:pt>
                <c:pt idx="65">
                  <c:v>1.7825933756268793</c:v>
                </c:pt>
              </c:numCache>
            </c:numRef>
          </c:xVal>
          <c:yVal>
            <c:numRef>
              <c:f>OFC!$B$38:$B$103</c:f>
              <c:numCache>
                <c:formatCode>General</c:formatCode>
                <c:ptCount val="6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081-449D-925C-DC3A3C728F3C}"/>
            </c:ext>
          </c:extLst>
        </c:ser>
        <c:ser>
          <c:idx val="7"/>
          <c:order val="7"/>
          <c:tx>
            <c:v>škrcení 1</c:v>
          </c:tx>
          <c:spPr>
            <a:ln w="19050" cap="rnd">
              <a:solidFill>
                <a:schemeClr val="accent2">
                  <a:lumMod val="60000"/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2">
                    <a:lumMod val="60000"/>
                    <a:alpha val="60000"/>
                  </a:schemeClr>
                </a:solidFill>
              </a:ln>
              <a:effectLst/>
            </c:spPr>
          </c:marker>
          <c:xVal>
            <c:numRef>
              <c:f>(OFC!$H$8,OFC!$H$9)</c:f>
              <c:numCache>
                <c:formatCode>General</c:formatCode>
                <c:ptCount val="2"/>
                <c:pt idx="0">
                  <c:v>1.2871566759397322</c:v>
                </c:pt>
                <c:pt idx="1">
                  <c:v>1.2920951631948141</c:v>
                </c:pt>
              </c:numCache>
            </c:numRef>
          </c:xVal>
          <c:yVal>
            <c:numRef>
              <c:f>(OFC!$F$8,OFC!$F$9)</c:f>
              <c:numCache>
                <c:formatCode>General</c:formatCode>
                <c:ptCount val="2"/>
                <c:pt idx="0">
                  <c:v>65</c:v>
                </c:pt>
                <c:pt idx="1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081-449D-925C-DC3A3C728F3C}"/>
            </c:ext>
          </c:extLst>
        </c:ser>
        <c:ser>
          <c:idx val="8"/>
          <c:order val="8"/>
          <c:tx>
            <c:v>škrcení 2</c:v>
          </c:tx>
          <c:spPr>
            <a:ln w="19050" cap="rnd">
              <a:solidFill>
                <a:schemeClr val="accent3">
                  <a:lumMod val="60000"/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3">
                    <a:lumMod val="60000"/>
                    <a:alpha val="60000"/>
                  </a:schemeClr>
                </a:solidFill>
              </a:ln>
              <a:effectLst/>
            </c:spPr>
          </c:marker>
          <c:xVal>
            <c:numRef>
              <c:f>(OFC!$H$13,OFC!$H$14)</c:f>
              <c:numCache>
                <c:formatCode>General</c:formatCode>
                <c:ptCount val="2"/>
                <c:pt idx="0">
                  <c:v>1.180891827046717</c:v>
                </c:pt>
                <c:pt idx="1">
                  <c:v>1.1845214437454752</c:v>
                </c:pt>
              </c:numCache>
            </c:numRef>
          </c:xVal>
          <c:yVal>
            <c:numRef>
              <c:f>(OFC!$F$13,OFC!$F$14)</c:f>
              <c:numCache>
                <c:formatCode>General</c:formatCode>
                <c:ptCount val="2"/>
                <c:pt idx="0">
                  <c:v>40</c:v>
                </c:pt>
                <c:pt idx="1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081-449D-925C-DC3A3C728F3C}"/>
            </c:ext>
          </c:extLst>
        </c:ser>
        <c:ser>
          <c:idx val="9"/>
          <c:order val="9"/>
          <c:tx>
            <c:v>desuperheat</c:v>
          </c:tx>
          <c:spPr>
            <a:ln w="19050" cap="rnd">
              <a:solidFill>
                <a:schemeClr val="accent4">
                  <a:lumMod val="60000"/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4">
                    <a:lumMod val="60000"/>
                    <a:alpha val="60000"/>
                  </a:schemeClr>
                </a:solidFill>
              </a:ln>
              <a:effectLst/>
            </c:spPr>
          </c:marker>
          <c:xVal>
            <c:numRef>
              <c:f>(OFC!$V$42,OFC!$H$11)</c:f>
              <c:numCache>
                <c:formatCode>General</c:formatCode>
                <c:ptCount val="2"/>
                <c:pt idx="0">
                  <c:v>1.7550297123548004</c:v>
                </c:pt>
                <c:pt idx="1">
                  <c:v>1.7720484113868591</c:v>
                </c:pt>
              </c:numCache>
            </c:numRef>
          </c:xVal>
          <c:yVal>
            <c:numRef>
              <c:f>(OFC!$T$42,OFC!$F$11)</c:f>
              <c:numCache>
                <c:formatCode>General</c:formatCode>
                <c:ptCount val="2"/>
                <c:pt idx="0">
                  <c:v>19.00000000000523</c:v>
                </c:pt>
                <c:pt idx="1">
                  <c:v>24.643902850456925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081-449D-925C-DC3A3C728F3C}"/>
            </c:ext>
          </c:extLst>
        </c:ser>
        <c:ser>
          <c:idx val="10"/>
          <c:order val="10"/>
          <c:tx>
            <c:v>mixer</c:v>
          </c:tx>
          <c:spPr>
            <a:ln w="19050" cap="rnd">
              <a:solidFill>
                <a:schemeClr val="accent5">
                  <a:lumMod val="60000"/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5">
                    <a:lumMod val="60000"/>
                    <a:alpha val="60000"/>
                  </a:schemeClr>
                </a:solidFill>
              </a:ln>
              <a:effectLst/>
            </c:spPr>
          </c:marker>
          <c:xVal>
            <c:numRef>
              <c:f>OFC!$H$15</c:f>
              <c:numCache>
                <c:formatCode>General</c:formatCode>
                <c:ptCount val="1"/>
                <c:pt idx="0">
                  <c:v>1.2967744439927746</c:v>
                </c:pt>
              </c:numCache>
            </c:numRef>
          </c:xVal>
          <c:yVal>
            <c:numRef>
              <c:f>OFC!$F$14</c:f>
              <c:numCache>
                <c:formatCode>General</c:formatCode>
                <c:ptCount val="1"/>
                <c:pt idx="0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081-449D-925C-DC3A3C728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620584"/>
        <c:axId val="678618616"/>
      </c:scatterChart>
      <c:valAx>
        <c:axId val="678620584"/>
        <c:scaling>
          <c:orientation val="minMax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S [kJ/KG*K]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78618616"/>
        <c:crosses val="autoZero"/>
        <c:crossBetween val="midCat"/>
      </c:valAx>
      <c:valAx>
        <c:axId val="678618616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T [</a:t>
                </a:r>
                <a:r>
                  <a:rPr lang="cs-CZ" sz="900" b="0" i="0" u="none" strike="noStrike" cap="all" baseline="0">
                    <a:effectLst/>
                  </a:rPr>
                  <a:t>°</a:t>
                </a:r>
                <a:r>
                  <a:rPr lang="cs-CZ"/>
                  <a:t>C]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78620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377734</xdr:colOff>
      <xdr:row>12</xdr:row>
      <xdr:rowOff>167639</xdr:rowOff>
    </xdr:from>
    <xdr:to>
      <xdr:col>21</xdr:col>
      <xdr:colOff>340269</xdr:colOff>
      <xdr:row>26</xdr:row>
      <xdr:rowOff>152399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E34B72B-71B6-4BA4-B3AF-6DD8996937A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3191" y="2388325"/>
          <a:ext cx="6058535" cy="2575560"/>
        </a:xfrm>
        <a:prstGeom prst="rect">
          <a:avLst/>
        </a:prstGeom>
        <a:noFill/>
      </xdr:spPr>
    </xdr:pic>
    <xdr:clientData/>
  </xdr:twoCellAnchor>
  <xdr:twoCellAnchor>
    <xdr:from>
      <xdr:col>24</xdr:col>
      <xdr:colOff>260168</xdr:colOff>
      <xdr:row>20</xdr:row>
      <xdr:rowOff>89262</xdr:rowOff>
    </xdr:from>
    <xdr:to>
      <xdr:col>32</xdr:col>
      <xdr:colOff>481148</xdr:colOff>
      <xdr:row>38</xdr:row>
      <xdr:rowOff>47353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F6DDB0B0-DAE6-4546-9DBF-4C346D067D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255814</xdr:colOff>
      <xdr:row>1</xdr:row>
      <xdr:rowOff>174171</xdr:rowOff>
    </xdr:from>
    <xdr:to>
      <xdr:col>32</xdr:col>
      <xdr:colOff>476794</xdr:colOff>
      <xdr:row>19</xdr:row>
      <xdr:rowOff>132260</xdr:rowOff>
    </xdr:to>
    <xdr:graphicFrame macro="">
      <xdr:nvGraphicFramePr>
        <xdr:cNvPr id="14" name="Graf 13">
          <a:extLst>
            <a:ext uri="{FF2B5EF4-FFF2-40B4-BE49-F238E27FC236}">
              <a16:creationId xmlns:a16="http://schemas.microsoft.com/office/drawing/2014/main" id="{23F59E92-71DE-4FEF-8892-B8A5945AE8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359228</xdr:colOff>
      <xdr:row>29</xdr:row>
      <xdr:rowOff>54430</xdr:rowOff>
    </xdr:from>
    <xdr:to>
      <xdr:col>23</xdr:col>
      <xdr:colOff>413657</xdr:colOff>
      <xdr:row>49</xdr:row>
      <xdr:rowOff>32659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F41EBC07-4A2D-452C-90DB-37C1322201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216627</xdr:colOff>
      <xdr:row>1</xdr:row>
      <xdr:rowOff>154578</xdr:rowOff>
    </xdr:from>
    <xdr:to>
      <xdr:col>25</xdr:col>
      <xdr:colOff>247106</xdr:colOff>
      <xdr:row>14</xdr:row>
      <xdr:rowOff>68580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953AAA96-A14E-4D63-9E2C-B028F8DE48B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6884" y="339635"/>
          <a:ext cx="4297679" cy="231974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239487</xdr:colOff>
      <xdr:row>16</xdr:row>
      <xdr:rowOff>119743</xdr:rowOff>
    </xdr:from>
    <xdr:to>
      <xdr:col>22</xdr:col>
      <xdr:colOff>297182</xdr:colOff>
      <xdr:row>43</xdr:row>
      <xdr:rowOff>76200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745F8591-9604-46C8-B2BA-DA92767E62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550815</xdr:colOff>
      <xdr:row>10</xdr:row>
      <xdr:rowOff>51164</xdr:rowOff>
    </xdr:from>
    <xdr:to>
      <xdr:col>19</xdr:col>
      <xdr:colOff>428895</xdr:colOff>
      <xdr:row>25</xdr:row>
      <xdr:rowOff>3794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87612C0-1F73-44B2-A32F-A7EC31E1E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46815" y="1901735"/>
          <a:ext cx="5527766" cy="2728488"/>
        </a:xfrm>
        <a:prstGeom prst="rect">
          <a:avLst/>
        </a:prstGeom>
      </xdr:spPr>
    </xdr:pic>
    <xdr:clientData/>
  </xdr:twoCellAnchor>
  <xdr:twoCellAnchor>
    <xdr:from>
      <xdr:col>10</xdr:col>
      <xdr:colOff>511631</xdr:colOff>
      <xdr:row>26</xdr:row>
      <xdr:rowOff>21772</xdr:rowOff>
    </xdr:from>
    <xdr:to>
      <xdr:col>22</xdr:col>
      <xdr:colOff>391886</xdr:colOff>
      <xdr:row>52</xdr:row>
      <xdr:rowOff>87087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39649FC1-0CD5-46F1-A32C-B330A661B2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PS/AppData/Roaming/Microsoft/AddIns/CoolProp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</sheetNames>
    <definedNames>
      <definedName name="PropsSI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CA2B9-CECD-400A-A4DE-D26B08DF177D}">
  <dimension ref="A2:R99"/>
  <sheetViews>
    <sheetView zoomScale="70" zoomScaleNormal="70" workbookViewId="0">
      <selection activeCell="T10" sqref="T10"/>
    </sheetView>
  </sheetViews>
  <sheetFormatPr defaultRowHeight="14.4" x14ac:dyDescent="0.3"/>
  <cols>
    <col min="7" max="7" width="16" bestFit="1" customWidth="1"/>
  </cols>
  <sheetData>
    <row r="2" spans="1:18" x14ac:dyDescent="0.3">
      <c r="C2" t="s">
        <v>19</v>
      </c>
      <c r="D2" t="s">
        <v>20</v>
      </c>
      <c r="K2" s="2"/>
    </row>
    <row r="3" spans="1:18" x14ac:dyDescent="0.3">
      <c r="N3" t="s">
        <v>42</v>
      </c>
    </row>
    <row r="4" spans="1:18" x14ac:dyDescent="0.3">
      <c r="C4" t="s">
        <v>0</v>
      </c>
      <c r="D4" t="s">
        <v>1</v>
      </c>
      <c r="E4" t="s">
        <v>2</v>
      </c>
      <c r="F4" t="s">
        <v>3</v>
      </c>
      <c r="G4" t="s">
        <v>4</v>
      </c>
      <c r="H4" t="s">
        <v>5</v>
      </c>
      <c r="I4" t="s">
        <v>6</v>
      </c>
      <c r="K4" t="s">
        <v>21</v>
      </c>
      <c r="L4" s="3">
        <v>0.6</v>
      </c>
      <c r="N4" t="s">
        <v>44</v>
      </c>
      <c r="Q4">
        <f>F22</f>
        <v>70</v>
      </c>
      <c r="R4" t="s">
        <v>43</v>
      </c>
    </row>
    <row r="5" spans="1:18" x14ac:dyDescent="0.3">
      <c r="A5" t="s">
        <v>16</v>
      </c>
      <c r="B5">
        <v>1</v>
      </c>
      <c r="C5">
        <f>[1]!PropsSI("P","T",E5,"Q",I5,$D$2)</f>
        <v>118399.08827279441</v>
      </c>
      <c r="D5">
        <f t="shared" ref="D5:D10" si="0">C5/1000</f>
        <v>118.39908827279442</v>
      </c>
      <c r="E5">
        <f t="shared" ref="E5:E10" si="1">F5+273.15</f>
        <v>292.14999999999998</v>
      </c>
      <c r="F5" s="3">
        <v>19</v>
      </c>
      <c r="G5">
        <f>[1]!PropsSI("H","Q",I5,"P",C5,$D$2)/1000</f>
        <v>225.11545410797504</v>
      </c>
      <c r="H5">
        <f>[1]!PropsSI("S","H",G5*1000,"P",C5,$D$2)/1000</f>
        <v>1.088933385553535</v>
      </c>
      <c r="I5" s="3">
        <v>0</v>
      </c>
      <c r="K5" t="s">
        <v>22</v>
      </c>
      <c r="L5" s="3">
        <v>0.8</v>
      </c>
      <c r="N5" t="s">
        <v>45</v>
      </c>
      <c r="Q5">
        <f>C20</f>
        <v>10.39</v>
      </c>
      <c r="R5" t="s">
        <v>14</v>
      </c>
    </row>
    <row r="6" spans="1:18" x14ac:dyDescent="0.3">
      <c r="A6" t="s">
        <v>17</v>
      </c>
      <c r="B6">
        <v>2</v>
      </c>
      <c r="C6">
        <f>C8</f>
        <v>532062.37948007276</v>
      </c>
      <c r="D6" s="2">
        <f t="shared" si="0"/>
        <v>532.06237948007276</v>
      </c>
      <c r="E6" s="2">
        <f t="shared" si="1"/>
        <v>292.34361103052839</v>
      </c>
      <c r="F6">
        <f>[1]!PropsSI("T","P",C6,"H",$G6*1000,$D$2)-273.15</f>
        <v>19.193611030528416</v>
      </c>
      <c r="G6">
        <f>G5+(G7-G5)/L5</f>
        <v>225.49705738475143</v>
      </c>
      <c r="H6">
        <f>[1]!PropsSI("S","H",G6*1000,"P",C6,$D$2)/1000</f>
        <v>1.0891944766332382</v>
      </c>
      <c r="N6" t="s">
        <v>26</v>
      </c>
      <c r="Q6">
        <f>C26</f>
        <v>90.85</v>
      </c>
      <c r="R6" t="s">
        <v>14</v>
      </c>
    </row>
    <row r="7" spans="1:18" x14ac:dyDescent="0.3">
      <c r="A7" t="s">
        <v>17</v>
      </c>
      <c r="B7" t="s">
        <v>12</v>
      </c>
      <c r="C7">
        <f>C8</f>
        <v>532062.37948007276</v>
      </c>
      <c r="D7" s="2">
        <f t="shared" si="0"/>
        <v>532.06237948007276</v>
      </c>
      <c r="E7" s="2">
        <f t="shared" si="1"/>
        <v>292.28498345006801</v>
      </c>
      <c r="F7">
        <f>[1]!PropsSI("T","P",C7,"H",$G7*1000,$D$2)-273.15</f>
        <v>19.134983450068034</v>
      </c>
      <c r="G7">
        <f>[1]!PropsSI("H","P",C7,"S",H7*1000,$D$2)/1000</f>
        <v>225.42073672939614</v>
      </c>
      <c r="H7">
        <f>H5</f>
        <v>1.088933385553535</v>
      </c>
      <c r="K7" t="s">
        <v>15</v>
      </c>
      <c r="L7" s="3">
        <v>5</v>
      </c>
      <c r="N7" t="s">
        <v>46</v>
      </c>
      <c r="Q7">
        <f>F5</f>
        <v>19</v>
      </c>
      <c r="R7" t="s">
        <v>43</v>
      </c>
    </row>
    <row r="8" spans="1:18" x14ac:dyDescent="0.3">
      <c r="A8" t="s">
        <v>16</v>
      </c>
      <c r="B8">
        <v>3</v>
      </c>
      <c r="C8">
        <f>[1]!PropsSI("P","T",E8,"Q",I8,$D$2)</f>
        <v>532062.37948007276</v>
      </c>
      <c r="D8">
        <f t="shared" si="0"/>
        <v>532.06237948007276</v>
      </c>
      <c r="E8">
        <f t="shared" si="1"/>
        <v>338.15</v>
      </c>
      <c r="F8" s="4">
        <f>F22-L7</f>
        <v>65</v>
      </c>
      <c r="G8">
        <f>[1]!PropsSI("H","Q",I8,"P",C8,$D$2)/1000</f>
        <v>287.86483002352708</v>
      </c>
      <c r="H8">
        <f>[1]!PropsSI("S","H",G8*1000,"P",C8,$D$2)/1000</f>
        <v>1.2871566759397322</v>
      </c>
      <c r="I8" s="3">
        <v>0</v>
      </c>
      <c r="N8" t="s">
        <v>47</v>
      </c>
      <c r="Q8">
        <f>L7</f>
        <v>5</v>
      </c>
      <c r="R8" t="s">
        <v>43</v>
      </c>
    </row>
    <row r="9" spans="1:18" x14ac:dyDescent="0.3">
      <c r="A9" t="s">
        <v>18</v>
      </c>
      <c r="B9">
        <v>4</v>
      </c>
      <c r="C9">
        <f>C5</f>
        <v>118399.08827279441</v>
      </c>
      <c r="D9" s="2">
        <f t="shared" si="0"/>
        <v>118.39908827279442</v>
      </c>
      <c r="E9" s="2">
        <f t="shared" si="1"/>
        <v>292.14999999999998</v>
      </c>
      <c r="F9">
        <f>F5</f>
        <v>19</v>
      </c>
      <c r="G9">
        <f>G8-(G8-G10)*L4</f>
        <v>284.96176504599293</v>
      </c>
      <c r="H9">
        <f>[1]!PropsSI("S","H",G9*1000,"P",C9,$D$2)/1000</f>
        <v>1.2937812751240192</v>
      </c>
      <c r="I9">
        <f>[1]!PropsSI("Q","H",G9*1000,"P",C9,$D$2)</f>
        <v>0.30753493350459804</v>
      </c>
      <c r="N9" t="s">
        <v>50</v>
      </c>
      <c r="Q9">
        <v>12</v>
      </c>
      <c r="R9" t="s">
        <v>43</v>
      </c>
    </row>
    <row r="10" spans="1:18" x14ac:dyDescent="0.3">
      <c r="A10" t="s">
        <v>18</v>
      </c>
      <c r="B10" t="s">
        <v>7</v>
      </c>
      <c r="C10">
        <f>C5</f>
        <v>118399.08827279441</v>
      </c>
      <c r="D10" s="2">
        <f t="shared" si="0"/>
        <v>118.39908827279442</v>
      </c>
      <c r="E10" s="2">
        <f t="shared" si="1"/>
        <v>292.14999999999998</v>
      </c>
      <c r="F10">
        <f>F5</f>
        <v>19</v>
      </c>
      <c r="G10">
        <f>[1]!PropsSI("H","P",C10,"S",H10*1000,$D$2)/1000</f>
        <v>283.02638839430347</v>
      </c>
      <c r="H10">
        <f>H8</f>
        <v>1.2871566759397322</v>
      </c>
      <c r="I10" s="2">
        <f>[1]!PropsSI("Q","H",G10*1000,"P",C10,$D$2)</f>
        <v>0.29758952633488767</v>
      </c>
    </row>
    <row r="12" spans="1:18" x14ac:dyDescent="0.3">
      <c r="B12" t="s">
        <v>27</v>
      </c>
      <c r="C12">
        <f>C20*((G22-G23)/(G8-G6))</f>
        <v>31.917070558903863</v>
      </c>
      <c r="D12" t="s">
        <v>14</v>
      </c>
    </row>
    <row r="13" spans="1:18" x14ac:dyDescent="0.3">
      <c r="B13" t="s">
        <v>51</v>
      </c>
      <c r="C13">
        <f>C12*(G6-G5)</f>
        <v>12.179658710380915</v>
      </c>
      <c r="D13" t="s">
        <v>25</v>
      </c>
    </row>
    <row r="14" spans="1:18" x14ac:dyDescent="0.3">
      <c r="B14" t="s">
        <v>9</v>
      </c>
      <c r="C14">
        <f>C12*(G8-G9)</f>
        <v>92.657329725039901</v>
      </c>
      <c r="D14" t="s">
        <v>25</v>
      </c>
    </row>
    <row r="15" spans="1:18" x14ac:dyDescent="0.3">
      <c r="B15" t="s">
        <v>10</v>
      </c>
      <c r="C15">
        <f>C14-C13</f>
        <v>80.477671014658981</v>
      </c>
      <c r="D15" t="s">
        <v>25</v>
      </c>
    </row>
    <row r="16" spans="1:18" x14ac:dyDescent="0.3">
      <c r="B16" t="s">
        <v>11</v>
      </c>
      <c r="C16">
        <f>-C12*(G6-G8)</f>
        <v>1990.596599913476</v>
      </c>
      <c r="D16" t="s">
        <v>25</v>
      </c>
    </row>
    <row r="17" spans="1:9" x14ac:dyDescent="0.3">
      <c r="C17">
        <v>0</v>
      </c>
    </row>
    <row r="19" spans="1:9" x14ac:dyDescent="0.3">
      <c r="A19" t="s">
        <v>13</v>
      </c>
      <c r="B19" t="s">
        <v>23</v>
      </c>
    </row>
    <row r="20" spans="1:9" x14ac:dyDescent="0.3">
      <c r="B20" t="s">
        <v>27</v>
      </c>
      <c r="C20" s="3">
        <v>10.39</v>
      </c>
      <c r="D20" t="s">
        <v>14</v>
      </c>
    </row>
    <row r="21" spans="1:9" x14ac:dyDescent="0.3">
      <c r="C21" t="s">
        <v>0</v>
      </c>
      <c r="D21" t="s">
        <v>1</v>
      </c>
      <c r="E21" t="s">
        <v>2</v>
      </c>
      <c r="F21" t="s">
        <v>3</v>
      </c>
      <c r="G21" t="s">
        <v>4</v>
      </c>
      <c r="H21" t="s">
        <v>5</v>
      </c>
      <c r="I21" t="s">
        <v>24</v>
      </c>
    </row>
    <row r="22" spans="1:9" x14ac:dyDescent="0.3">
      <c r="B22">
        <v>5</v>
      </c>
      <c r="C22">
        <v>400000</v>
      </c>
      <c r="D22">
        <f>C22/1000</f>
        <v>400</v>
      </c>
      <c r="E22">
        <f>F22+273.15</f>
        <v>343.15</v>
      </c>
      <c r="F22" s="3">
        <v>70</v>
      </c>
      <c r="G22">
        <f>[1]!PropsSI("H","T",E22,"P",C22,$B$19)/1000</f>
        <v>293.36679326126682</v>
      </c>
      <c r="H22">
        <f>[1]!PropsSI("S","T",E22,"P",C22,$B$19)/1000</f>
        <v>0.95491228497392511</v>
      </c>
      <c r="I22">
        <f>[1]!PropsSI("C","T",E22,"P",C22,$B$19)</f>
        <v>4189.4151013703377</v>
      </c>
    </row>
    <row r="23" spans="1:9" x14ac:dyDescent="0.3">
      <c r="B23">
        <v>6</v>
      </c>
      <c r="C23">
        <v>350000</v>
      </c>
      <c r="D23">
        <f>C23/1000</f>
        <v>350</v>
      </c>
      <c r="E23">
        <f>F23+273.15</f>
        <v>297.34361103052839</v>
      </c>
      <c r="F23" s="4">
        <f>F6+L7</f>
        <v>24.193611030528416</v>
      </c>
      <c r="G23">
        <f>[1]!PropsSI("H","T",E23,"P",C23,$B$19)/1000</f>
        <v>101.77905505977732</v>
      </c>
      <c r="H23">
        <f>[1]!PropsSI("S","T",E23,"P",C23,$B$19)/1000</f>
        <v>0.35581265743100493</v>
      </c>
      <c r="I23">
        <f>[1]!PropsSI("C","T",E23,"P",C23,$B$19)</f>
        <v>4180.9344282846896</v>
      </c>
    </row>
    <row r="25" spans="1:9" x14ac:dyDescent="0.3">
      <c r="A25" t="s">
        <v>28</v>
      </c>
      <c r="B25" t="s">
        <v>23</v>
      </c>
    </row>
    <row r="26" spans="1:9" x14ac:dyDescent="0.3">
      <c r="B26" t="s">
        <v>27</v>
      </c>
      <c r="C26" s="3">
        <v>90.85</v>
      </c>
      <c r="D26" t="s">
        <v>14</v>
      </c>
    </row>
    <row r="27" spans="1:9" x14ac:dyDescent="0.3">
      <c r="B27">
        <v>7</v>
      </c>
      <c r="C27">
        <v>101325</v>
      </c>
      <c r="D27">
        <f>C27/1000</f>
        <v>101.325</v>
      </c>
      <c r="E27">
        <f>F27+273.15</f>
        <v>285.14999999999998</v>
      </c>
      <c r="F27" s="3">
        <v>12</v>
      </c>
      <c r="G27">
        <f>[1]!PropsSI("H","T",E27,"P",C27,$B$25)/1000</f>
        <v>50.506131292409187</v>
      </c>
      <c r="H27">
        <f>[1]!PropsSI("S","T",E27,"P",C27,$B$19)/1000</f>
        <v>0.18059406365057221</v>
      </c>
    </row>
    <row r="28" spans="1:9" x14ac:dyDescent="0.3">
      <c r="B28">
        <v>8</v>
      </c>
      <c r="C28">
        <v>101325</v>
      </c>
      <c r="D28">
        <f>C28/1000</f>
        <v>101.325</v>
      </c>
      <c r="E28">
        <f>G28+273.15</f>
        <v>344.6811057436895</v>
      </c>
      <c r="F28">
        <f>[1]!PropsSI("T","P",C28,"H",$G28*1000,$B$25)-273.15</f>
        <v>17.018968227935886</v>
      </c>
      <c r="G28">
        <f>G27-(G5-G9)*(C12/C26)</f>
        <v>71.531105743689508</v>
      </c>
      <c r="H28">
        <f>[1]!PropsSI("S","T",E28,"P",C28,$B$19)/1000</f>
        <v>0.97374677540703414</v>
      </c>
    </row>
    <row r="31" spans="1:9" x14ac:dyDescent="0.3">
      <c r="B31" t="s">
        <v>29</v>
      </c>
      <c r="C31">
        <f>(C15/C16)*100</f>
        <v>4.042892016300895</v>
      </c>
      <c r="D31" t="s">
        <v>33</v>
      </c>
    </row>
    <row r="33" spans="3:11" x14ac:dyDescent="0.3">
      <c r="C33" t="s">
        <v>56</v>
      </c>
      <c r="D33" t="s">
        <v>56</v>
      </c>
      <c r="E33" t="s">
        <v>57</v>
      </c>
      <c r="F33" t="s">
        <v>52</v>
      </c>
      <c r="G33" t="s">
        <v>53</v>
      </c>
      <c r="H33" t="s">
        <v>54</v>
      </c>
      <c r="I33" t="s">
        <v>55</v>
      </c>
    </row>
    <row r="34" spans="3:11" x14ac:dyDescent="0.3">
      <c r="C34">
        <v>10</v>
      </c>
      <c r="D34">
        <f>C34+273.15</f>
        <v>283.14999999999998</v>
      </c>
      <c r="E34">
        <f>[1]!PropsSI("P","T",D34,"Q",J34,$D$2)</f>
        <v>82417.451921481726</v>
      </c>
      <c r="F34">
        <f>[1]!PropsSI("H","Q",J34,"P",E34,$D$2)/1000</f>
        <v>213.47128761244056</v>
      </c>
      <c r="G34">
        <f>[1]!PropsSI("H","Q",K34,"P",E34,$D$2)/1000</f>
        <v>412.96269760349219</v>
      </c>
      <c r="H34">
        <f>[1]!PropsSI("S","H",F34*1000,"P",E34,$D$2)/1000</f>
        <v>1.0485429339461345</v>
      </c>
      <c r="I34">
        <f>[1]!PropsSI("S","H",G34*1000,"P",E34,$D$2)/1000</f>
        <v>1.7530861442270185</v>
      </c>
      <c r="J34">
        <v>0</v>
      </c>
      <c r="K34">
        <v>1</v>
      </c>
    </row>
    <row r="35" spans="3:11" x14ac:dyDescent="0.3">
      <c r="C35">
        <v>11</v>
      </c>
      <c r="D35" s="2">
        <f t="shared" ref="D35:D98" si="2">C35+273.15</f>
        <v>284.14999999999998</v>
      </c>
      <c r="E35" s="2">
        <f>[1]!PropsSI("P","T",D35,"Q",J35,$D$2)</f>
        <v>85919.278763290145</v>
      </c>
      <c r="F35" s="2">
        <f>[1]!PropsSI("H","Q",J35,"P",E35,$D$2)/1000</f>
        <v>214.7560927299013</v>
      </c>
      <c r="G35" s="2">
        <f>[1]!PropsSI("H","Q",K35,"P",E35,$D$2)/1000</f>
        <v>413.71335115263082</v>
      </c>
      <c r="H35" s="2">
        <f>[1]!PropsSI("S","H",F35*1000,"P",E35,$D$2)/1000</f>
        <v>1.0530635143701541</v>
      </c>
      <c r="I35" s="2">
        <f>[1]!PropsSI("S","H",G35*1000,"P",E35,$D$2)/1000</f>
        <v>1.753247425764628</v>
      </c>
      <c r="J35" s="2">
        <v>0</v>
      </c>
      <c r="K35" s="2">
        <v>1</v>
      </c>
    </row>
    <row r="36" spans="3:11" x14ac:dyDescent="0.3">
      <c r="C36" s="2">
        <v>12</v>
      </c>
      <c r="D36" s="2">
        <f t="shared" si="2"/>
        <v>285.14999999999998</v>
      </c>
      <c r="E36" s="2">
        <f>[1]!PropsSI("P","T",D36,"Q",J36,$D$2)</f>
        <v>89538.565294390064</v>
      </c>
      <c r="F36" s="2">
        <f>[1]!PropsSI("H","Q",J36,"P",E36,$D$2)/1000</f>
        <v>216.04311046852206</v>
      </c>
      <c r="G36" s="2">
        <f>[1]!PropsSI("H","Q",K36,"P",E36,$D$2)/1000</f>
        <v>414.46398330201265</v>
      </c>
      <c r="H36" s="2">
        <f>[1]!PropsSI("S","H",F36*1000,"P",E36,$D$2)/1000</f>
        <v>1.0575756695261738</v>
      </c>
      <c r="I36" s="2">
        <f>[1]!PropsSI("S","H",G36*1000,"P",E36,$D$2)/1000</f>
        <v>1.7534230229663996</v>
      </c>
      <c r="J36" s="2">
        <v>0</v>
      </c>
      <c r="K36" s="2">
        <v>1</v>
      </c>
    </row>
    <row r="37" spans="3:11" x14ac:dyDescent="0.3">
      <c r="C37" s="2">
        <v>13</v>
      </c>
      <c r="D37" s="2">
        <f t="shared" si="2"/>
        <v>286.14999999999998</v>
      </c>
      <c r="E37" s="2">
        <f>[1]!PropsSI("P","T",D37,"Q",J37,$D$2)</f>
        <v>93278.081343781101</v>
      </c>
      <c r="F37" s="2">
        <f>[1]!PropsSI("H","Q",J37,"P",E37,$D$2)/1000</f>
        <v>217.33235579235151</v>
      </c>
      <c r="G37" s="2">
        <f>[1]!PropsSI("H","Q",K37,"P",E37,$D$2)/1000</f>
        <v>415.2145667623721</v>
      </c>
      <c r="H37" s="2">
        <f>[1]!PropsSI("S","H",F37*1000,"P",E37,$D$2)/1000</f>
        <v>1.062079502473346</v>
      </c>
      <c r="I37" s="2">
        <f>[1]!PropsSI("S","H",G37*1000,"P",E37,$D$2)/1000</f>
        <v>1.7536126528140419</v>
      </c>
      <c r="J37" s="2">
        <v>0</v>
      </c>
      <c r="K37" s="2">
        <v>1</v>
      </c>
    </row>
    <row r="38" spans="3:11" x14ac:dyDescent="0.3">
      <c r="C38" s="2">
        <v>14</v>
      </c>
      <c r="D38" s="2">
        <f t="shared" si="2"/>
        <v>287.14999999999998</v>
      </c>
      <c r="E38" s="2">
        <f>[1]!PropsSI("P","T",D38,"Q",J38,$D$2)</f>
        <v>97140.628598232943</v>
      </c>
      <c r="F38" s="2">
        <f>[1]!PropsSI("H","Q",J38,"P",E38,$D$2)/1000</f>
        <v>218.62384373105294</v>
      </c>
      <c r="G38" s="2">
        <f>[1]!PropsSI("H","Q",K38,"P",E38,$D$2)/1000</f>
        <v>415.96507409053385</v>
      </c>
      <c r="H38" s="2">
        <f>[1]!PropsSI("S","H",F38*1000,"P",E38,$D$2)/1000</f>
        <v>1.0665751152867742</v>
      </c>
      <c r="I38" s="2">
        <f>[1]!PropsSI("S","H",G38*1000,"P",E38,$D$2)/1000</f>
        <v>1.7538160359189361</v>
      </c>
      <c r="J38" s="2">
        <v>0</v>
      </c>
      <c r="K38" s="2">
        <v>1</v>
      </c>
    </row>
    <row r="39" spans="3:11" x14ac:dyDescent="0.3">
      <c r="C39" s="2">
        <v>15</v>
      </c>
      <c r="D39" s="2">
        <f t="shared" si="2"/>
        <v>288.14999999999998</v>
      </c>
      <c r="E39" s="2">
        <f>[1]!PropsSI("P","T",D39,"Q",J39,$D$2)</f>
        <v>101129.04033796224</v>
      </c>
      <c r="F39" s="2">
        <f>[1]!PropsSI("H","Q",J39,"P",E39,$D$2)/1000</f>
        <v>219.91758938690154</v>
      </c>
      <c r="G39" s="2">
        <f>[1]!PropsSI("H","Q",K39,"P",E39,$D$2)/1000</f>
        <v>416.7154776782798</v>
      </c>
      <c r="H39" s="2">
        <f>[1]!PropsSI("S","H",F39*1000,"P",E39,$D$2)/1000</f>
        <v>1.0710626090947797</v>
      </c>
      <c r="I39" s="2">
        <f>[1]!PropsSI("S","H",G39*1000,"P",E39,$D$2)/1000</f>
        <v>1.754032896415201</v>
      </c>
      <c r="J39" s="2">
        <v>0</v>
      </c>
      <c r="K39" s="2">
        <v>1</v>
      </c>
    </row>
    <row r="40" spans="3:11" x14ac:dyDescent="0.3">
      <c r="C40" s="2">
        <v>16</v>
      </c>
      <c r="D40" s="2">
        <f t="shared" si="2"/>
        <v>289.14999999999998</v>
      </c>
      <c r="E40" s="2">
        <f>[1]!PropsSI("P","T",D40,"Q",J40,$D$2)</f>
        <v>105246.18116321601</v>
      </c>
      <c r="F40" s="2">
        <f>[1]!PropsSI("H","Q",J40,"P",E40,$D$2)/1000</f>
        <v>221.21360793999114</v>
      </c>
      <c r="G40" s="2">
        <f>[1]!PropsSI("H","Q",K40,"P",E40,$D$2)/1000</f>
        <v>417.46574973961361</v>
      </c>
      <c r="H40" s="2">
        <f>[1]!PropsSI("S","H",F40*1000,"P",E40,$D$2)/1000</f>
        <v>1.0755420841093246</v>
      </c>
      <c r="I40" s="2">
        <f>[1]!PropsSI("S","H",G40*1000,"P",E40,$D$2)/1000</f>
        <v>1.754262961853184</v>
      </c>
      <c r="J40" s="2">
        <v>0</v>
      </c>
      <c r="K40" s="2">
        <v>1</v>
      </c>
    </row>
    <row r="41" spans="3:11" x14ac:dyDescent="0.3">
      <c r="C41" s="2">
        <v>17</v>
      </c>
      <c r="D41" s="2">
        <f t="shared" si="2"/>
        <v>290.14999999999998</v>
      </c>
      <c r="E41" s="2">
        <f>[1]!PropsSI("P","T",D41,"Q",J41,$D$2)</f>
        <v>109494.94672564811</v>
      </c>
      <c r="F41" s="2">
        <f>[1]!PropsSI("H","Q",J41,"P",E41,$D$2)/1000</f>
        <v>222.51191465608005</v>
      </c>
      <c r="G41" s="2">
        <f>[1]!PropsSI("H","Q",K41,"P",E41,$D$2)/1000</f>
        <v>418.21586229899253</v>
      </c>
      <c r="H41" s="2">
        <f>[1]!PropsSI("S","H",F41*1000,"P",E41,$D$2)/1000</f>
        <v>1.0800136396649751</v>
      </c>
      <c r="I41" s="2">
        <f>[1]!PropsSI("S","H",G41*1000,"P",E41,$D$2)/1000</f>
        <v>1.7545059630940731</v>
      </c>
      <c r="J41" s="2">
        <v>0</v>
      </c>
      <c r="K41" s="2">
        <v>1</v>
      </c>
    </row>
    <row r="42" spans="3:11" x14ac:dyDescent="0.3">
      <c r="C42" s="2">
        <v>18</v>
      </c>
      <c r="D42" s="2">
        <f t="shared" si="2"/>
        <v>291.14999999999998</v>
      </c>
      <c r="E42" s="2">
        <f>[1]!PropsSI("P","T",D42,"Q",J42,$D$2)</f>
        <v>113878.26345308284</v>
      </c>
      <c r="F42" s="2">
        <f>[1]!PropsSI("H","Q",J42,"P",E42,$D$2)/1000</f>
        <v>223.81252489310063</v>
      </c>
      <c r="G42" s="2">
        <f>[1]!PropsSI("H","Q",K42,"P",E42,$D$2)/1000</f>
        <v>418.96578717822359</v>
      </c>
      <c r="H42" s="2">
        <f>[1]!PropsSI("S","H",F42*1000,"P",E42,$D$2)/1000</f>
        <v>1.0844773742526082</v>
      </c>
      <c r="I42" s="2">
        <f>[1]!PropsSI("S","H",G42*1000,"P",E42,$D$2)/1000</f>
        <v>1.7547616342049954</v>
      </c>
      <c r="J42" s="2">
        <v>0</v>
      </c>
      <c r="K42" s="2">
        <v>1</v>
      </c>
    </row>
    <row r="43" spans="3:11" x14ac:dyDescent="0.3">
      <c r="C43" s="2">
        <v>19</v>
      </c>
      <c r="D43" s="2">
        <f t="shared" si="2"/>
        <v>292.14999999999998</v>
      </c>
      <c r="E43" s="2">
        <f>[1]!PropsSI("P","T",D43,"Q",J43,$D$2)</f>
        <v>118399.08827279441</v>
      </c>
      <c r="F43" s="2">
        <f>[1]!PropsSI("H","Q",J43,"P",E43,$D$2)/1000</f>
        <v>225.11545410797504</v>
      </c>
      <c r="G43" s="2">
        <f>[1]!PropsSI("H","Q",K43,"P",E43,$D$2)/1000</f>
        <v>419.71549598296781</v>
      </c>
      <c r="H43" s="2">
        <f>[1]!PropsSI("S","H",F43*1000,"P",E43,$D$2)/1000</f>
        <v>1.088933385553535</v>
      </c>
      <c r="I43" s="2">
        <f>[1]!PropsSI("S","H",G43*1000,"P",E43,$D$2)/1000</f>
        <v>1.7550297123548004</v>
      </c>
      <c r="J43" s="2">
        <v>0</v>
      </c>
      <c r="K43" s="2">
        <v>1</v>
      </c>
    </row>
    <row r="44" spans="3:11" x14ac:dyDescent="0.3">
      <c r="C44" s="2">
        <v>20</v>
      </c>
      <c r="D44" s="2">
        <f t="shared" si="2"/>
        <v>293.14999999999998</v>
      </c>
      <c r="E44" s="2">
        <f>[1]!PropsSI("P","T",D44,"Q",J44,$D$2)</f>
        <v>123060.40833599106</v>
      </c>
      <c r="F44" s="2">
        <f>[1]!PropsSI("H","Q",J44,"P",E44,$D$2)/1000</f>
        <v>226.42071786426894</v>
      </c>
      <c r="G44" s="2">
        <f>[1]!PropsSI("H","Q",K44,"P",E44,$D$2)/1000</f>
        <v>420.46496008916426</v>
      </c>
      <c r="H44" s="2">
        <f>[1]!PropsSI("S","H",F44*1000,"P",E44,$D$2)/1000</f>
        <v>1.093381770475923</v>
      </c>
      <c r="I44" s="2">
        <f>[1]!PropsSI("S","H",G44*1000,"P",E44,$D$2)/1000</f>
        <v>1.7553099377106491</v>
      </c>
      <c r="J44" s="2">
        <v>0</v>
      </c>
      <c r="K44" s="2">
        <v>1</v>
      </c>
    </row>
    <row r="45" spans="3:11" x14ac:dyDescent="0.3">
      <c r="C45" s="2">
        <v>21</v>
      </c>
      <c r="D45" s="2">
        <f t="shared" si="2"/>
        <v>294.14999999999998</v>
      </c>
      <c r="E45" s="2">
        <f>[1]!PropsSI("P","T",D45,"Q",J45,$D$2)</f>
        <v>127865.2407391048</v>
      </c>
      <c r="F45" s="2">
        <f>[1]!PropsSI("H","Q",J45,"P",E45,$D$2)/1000</f>
        <v>227.72833183930825</v>
      </c>
      <c r="G45" s="2">
        <f>[1]!PropsSI("H","Q",K45,"P",E45,$D$2)/1000</f>
        <v>421.21415062856579</v>
      </c>
      <c r="H45" s="2">
        <f>[1]!PropsSI("S","H",F45*1000,"P",E45,$D$2)/1000</f>
        <v>1.0978226251886922</v>
      </c>
      <c r="I45" s="2">
        <f>[1]!PropsSI("S","H",G45*1000,"P",E45,$D$2)/1000</f>
        <v>1.7556020533351007</v>
      </c>
      <c r="J45" s="2">
        <v>0</v>
      </c>
      <c r="K45" s="2">
        <v>1</v>
      </c>
    </row>
    <row r="46" spans="3:11" x14ac:dyDescent="0.3">
      <c r="C46" s="2">
        <v>22</v>
      </c>
      <c r="D46" s="2">
        <f t="shared" si="2"/>
        <v>295.14999999999998</v>
      </c>
      <c r="E46" s="2">
        <f>[1]!PropsSI("P","T",D46,"Q",J46,$D$2)</f>
        <v>132816.63224878476</v>
      </c>
      <c r="F46" s="2">
        <f>[1]!PropsSI("H","Q",J46,"P",E46,$D$2)/1000</f>
        <v>229.03831183253254</v>
      </c>
      <c r="G46" s="2">
        <f>[1]!PropsSI("H","Q",K46,"P",E46,$D$2)/1000</f>
        <v>421.96303847441101</v>
      </c>
      <c r="H46" s="2">
        <f>[1]!PropsSI("S","H",F46*1000,"P",E46,$D$2)/1000</f>
        <v>1.1022560451590384</v>
      </c>
      <c r="I46" s="2">
        <f>[1]!PropsSI("S","H",G46*1000,"P",E46,$D$2)/1000</f>
        <v>1.7559058050840437</v>
      </c>
      <c r="J46" s="2">
        <v>0</v>
      </c>
      <c r="K46" s="2">
        <v>1</v>
      </c>
    </row>
    <row r="47" spans="3:11" x14ac:dyDescent="0.3">
      <c r="C47" s="2">
        <v>23</v>
      </c>
      <c r="D47" s="2">
        <f t="shared" si="2"/>
        <v>296.14999999999998</v>
      </c>
      <c r="E47" s="2">
        <f>[1]!PropsSI("P","T",D47,"Q",J47,$D$2)</f>
        <v>137917.65902142582</v>
      </c>
      <c r="F47" s="2">
        <f>[1]!PropsSI("H","Q",J47,"P",E47,$D$2)/1000</f>
        <v>230.3506737724436</v>
      </c>
      <c r="G47" s="2">
        <f>[1]!PropsSI("H","Q",K47,"P",E47,$D$2)/1000</f>
        <v>422.71159422570128</v>
      </c>
      <c r="H47" s="2">
        <f>[1]!PropsSI("S","H",F47*1000,"P",E47,$D$2)/1000</f>
        <v>1.106682125184532</v>
      </c>
      <c r="I47" s="2">
        <f>[1]!PropsSI("S","H",G47*1000,"P",E47,$D$2)/1000</f>
        <v>1.7562209415048546</v>
      </c>
      <c r="J47" s="2">
        <v>0</v>
      </c>
      <c r="K47" s="2">
        <v>1</v>
      </c>
    </row>
    <row r="48" spans="3:11" x14ac:dyDescent="0.3">
      <c r="C48" s="2">
        <v>24</v>
      </c>
      <c r="D48" s="2">
        <f t="shared" si="2"/>
        <v>297.14999999999998</v>
      </c>
      <c r="E48" s="2">
        <f>[1]!PropsSI("P","T",D48,"Q",J48,$D$2)</f>
        <v>143171.42633015971</v>
      </c>
      <c r="F48" s="2">
        <f>[1]!PropsSI("H","Q",J48,"P",E48,$D$2)/1000</f>
        <v>231.66543372554946</v>
      </c>
      <c r="G48" s="2">
        <f>[1]!PropsSI("H","Q",K48,"P",E48,$D$2)/1000</f>
        <v>423.45978819202969</v>
      </c>
      <c r="H48" s="2">
        <f>[1]!PropsSI("S","H",F48*1000,"P",E48,$D$2)/1000</f>
        <v>1.1111009594313663</v>
      </c>
      <c r="I48" s="2">
        <f>[1]!PropsSI("S","H",G48*1000,"P",E48,$D$2)/1000</f>
        <v>1.7565472137355163</v>
      </c>
      <c r="J48" s="2">
        <v>0</v>
      </c>
      <c r="K48" s="2">
        <v>1</v>
      </c>
    </row>
    <row r="49" spans="3:11" x14ac:dyDescent="0.3">
      <c r="C49" s="2">
        <v>25</v>
      </c>
      <c r="D49" s="2">
        <f t="shared" si="2"/>
        <v>298.14999999999998</v>
      </c>
      <c r="E49" s="2">
        <f>[1]!PropsSI("P","T",D49,"Q",J49,$D$2)</f>
        <v>148581.06828818971</v>
      </c>
      <c r="F49" s="2">
        <f>[1]!PropsSI("H","Q",J49,"P",E49,$D$2)/1000</f>
        <v>232.98260790416043</v>
      </c>
      <c r="G49" s="2">
        <f>[1]!PropsSI("H","Q",K49,"P",E49,$D$2)/1000</f>
        <v>424.20759037714748</v>
      </c>
      <c r="H49" s="2">
        <f>[1]!PropsSI("S","H",F49*1000,"P",E49,$D$2)/1000</f>
        <v>1.1155126414680778</v>
      </c>
      <c r="I49" s="2">
        <f>[1]!PropsSI("S","H",G49*1000,"P",E49,$D$2)/1000</f>
        <v>1.7568843754039332</v>
      </c>
      <c r="J49" s="2">
        <v>0</v>
      </c>
      <c r="K49" s="2">
        <v>1</v>
      </c>
    </row>
    <row r="50" spans="3:11" x14ac:dyDescent="0.3">
      <c r="C50" s="2">
        <v>26</v>
      </c>
      <c r="D50" s="2">
        <f t="shared" si="2"/>
        <v>299.14999999999998</v>
      </c>
      <c r="E50" s="2">
        <f>[1]!PropsSI("P","T",D50,"Q",J50,$D$2)</f>
        <v>154149.74757701694</v>
      </c>
      <c r="F50" s="2">
        <f>[1]!PropsSI("H","Q",J50,"P",E50,$D$2)/1000</f>
        <v>234.30221267519667</v>
      </c>
      <c r="G50" s="2">
        <f>[1]!PropsSI("H","Q",K50,"P",E50,$D$2)/1000</f>
        <v>424.95497046249181</v>
      </c>
      <c r="H50" s="2">
        <f>[1]!PropsSI("S","H",F50*1000,"P",E50,$D$2)/1000</f>
        <v>1.1199172643020303</v>
      </c>
      <c r="I50" s="2">
        <f>[1]!PropsSI("S","H",G50*1000,"P",E50,$D$2)/1000</f>
        <v>1.7572321825279225</v>
      </c>
      <c r="J50" s="2">
        <v>0</v>
      </c>
      <c r="K50" s="2">
        <v>1</v>
      </c>
    </row>
    <row r="51" spans="3:11" x14ac:dyDescent="0.3">
      <c r="C51" s="2">
        <v>27</v>
      </c>
      <c r="D51" s="2">
        <f t="shared" si="2"/>
        <v>300.14999999999998</v>
      </c>
      <c r="E51" s="2">
        <f>[1]!PropsSI("P","T",D51,"Q",J51,$D$2)</f>
        <v>159880.65517588914</v>
      </c>
      <c r="F51" s="2">
        <f>[1]!PropsSI("H","Q",J51,"P",E51,$D$2)/1000</f>
        <v>235.62426456892493</v>
      </c>
      <c r="G51" s="2">
        <f>[1]!PropsSI("H","Q",K51,"P",E51,$D$2)/1000</f>
        <v>425.70189779004761</v>
      </c>
      <c r="H51" s="2">
        <f>[1]!PropsSI("S","H",F51*1000,"P",E51,$D$2)/1000</f>
        <v>1.124314920415044</v>
      </c>
      <c r="I51" s="2">
        <f>[1]!PropsSI("S","H",G51*1000,"P",E51,$D$2)/1000</f>
        <v>1.7575903934155577</v>
      </c>
      <c r="J51" s="2">
        <v>0</v>
      </c>
      <c r="K51" s="2">
        <v>1</v>
      </c>
    </row>
    <row r="52" spans="3:11" x14ac:dyDescent="0.3">
      <c r="C52" s="2">
        <v>28</v>
      </c>
      <c r="D52" s="2">
        <f t="shared" si="2"/>
        <v>301.14999999999998</v>
      </c>
      <c r="E52" s="2">
        <f>[1]!PropsSI("P","T",D52,"Q",J52,$D$2)</f>
        <v>165777.01009458565</v>
      </c>
      <c r="F52" s="2">
        <f>[1]!PropsSI("H","Q",J52,"P",E52,$D$2)/1000</f>
        <v>236.94878028802947</v>
      </c>
      <c r="G52" s="2">
        <f>[1]!PropsSI("H","Q",K52,"P",E52,$D$2)/1000</f>
        <v>426.44834134475514</v>
      </c>
      <c r="H52" s="2">
        <f>[1]!PropsSI("S","H",F52*1000,"P",E52,$D$2)/1000</f>
        <v>1.1287057017994788</v>
      </c>
      <c r="I52" s="2">
        <f>[1]!PropsSI("S","H",G52*1000,"P",E52,$D$2)/1000</f>
        <v>1.7579587685659348</v>
      </c>
      <c r="J52" s="2">
        <v>0</v>
      </c>
      <c r="K52" s="2">
        <v>1</v>
      </c>
    </row>
    <row r="53" spans="3:11" x14ac:dyDescent="0.3">
      <c r="C53" s="2">
        <v>29</v>
      </c>
      <c r="D53" s="2">
        <f t="shared" si="2"/>
        <v>302.14999999999998</v>
      </c>
      <c r="E53" s="2">
        <f>[1]!PropsSI("P","T",D53,"Q",J53,$D$2)</f>
        <v>171842.05910975375</v>
      </c>
      <c r="F53" s="2">
        <f>[1]!PropsSI("H","Q",J53,"P",E53,$D$2)/1000</f>
        <v>238.27577671697611</v>
      </c>
      <c r="G53" s="2">
        <f>[1]!PropsSI("H","Q",K53,"P",E53,$D$2)/1000</f>
        <v>427.19426973642305</v>
      </c>
      <c r="H53" s="2">
        <f>[1]!PropsSI("S","H",F53*1000,"P",E53,$D$2)/1000</f>
        <v>1.1330896999946543</v>
      </c>
      <c r="I53" s="2">
        <f>[1]!PropsSI("S","H",G53*1000,"P",E53,$D$2)/1000</f>
        <v>1.7583370705702885</v>
      </c>
      <c r="J53" s="2">
        <v>0</v>
      </c>
      <c r="K53" s="2">
        <v>1</v>
      </c>
    </row>
    <row r="54" spans="3:11" x14ac:dyDescent="0.3">
      <c r="C54" s="2">
        <v>30</v>
      </c>
      <c r="D54" s="2">
        <f t="shared" si="2"/>
        <v>303.14999999999998</v>
      </c>
      <c r="E54" s="2">
        <f>[1]!PropsSI("P","T",D54,"Q",J54,$D$2)</f>
        <v>178079.07650372098</v>
      </c>
      <c r="F54" s="2">
        <f>[1]!PropsSI("H","Q",J54,"P",E54,$D$2)/1000</f>
        <v>239.60527093132873</v>
      </c>
      <c r="G54" s="2">
        <f>[1]!PropsSI("H","Q",K54,"P",E54,$D$2)/1000</f>
        <v>427.93965118094121</v>
      </c>
      <c r="H54" s="2">
        <f>[1]!PropsSI("S","H",F54*1000,"P",E54,$D$2)/1000</f>
        <v>1.1374670061224588</v>
      </c>
      <c r="I54" s="2">
        <f>[1]!PropsSI("S","H",G54*1000,"P",E54,$D$2)/1000</f>
        <v>1.7587250640133167</v>
      </c>
      <c r="J54" s="2">
        <v>0</v>
      </c>
      <c r="K54" s="2">
        <v>1</v>
      </c>
    </row>
    <row r="55" spans="3:11" x14ac:dyDescent="0.3">
      <c r="C55" s="2">
        <v>31</v>
      </c>
      <c r="D55" s="2">
        <f t="shared" si="2"/>
        <v>304.14999999999998</v>
      </c>
      <c r="E55" s="2">
        <f>[1]!PropsSI("P","T",D55,"Q",J55,$D$2)</f>
        <v>184491.36381086963</v>
      </c>
      <c r="F55" s="2">
        <f>[1]!PropsSI("H","Q",J55,"P",E55,$D$2)/1000</f>
        <v>240.93728020802618</v>
      </c>
      <c r="G55" s="2">
        <f>[1]!PropsSI("H","Q",K55,"P",E55,$D$2)/1000</f>
        <v>428.68445348133577</v>
      </c>
      <c r="H55" s="2">
        <f>[1]!PropsSI("S","H",F55*1000,"P",E55,$D$2)/1000</f>
        <v>1.1418377109254936</v>
      </c>
      <c r="I55" s="2">
        <f>[1]!PropsSI("S","H",G55*1000,"P",E55,$D$2)/1000</f>
        <v>1.7591225153749337</v>
      </c>
      <c r="J55" s="2">
        <v>0</v>
      </c>
      <c r="K55" s="2">
        <v>1</v>
      </c>
    </row>
    <row r="56" spans="3:11" x14ac:dyDescent="0.3">
      <c r="C56" s="2">
        <v>32</v>
      </c>
      <c r="D56" s="2">
        <f t="shared" si="2"/>
        <v>305.14999999999998</v>
      </c>
      <c r="E56" s="2">
        <f>[1]!PropsSI("P","T",D56,"Q",J56,$D$2)</f>
        <v>191082.24956445198</v>
      </c>
      <c r="F56" s="2">
        <f>[1]!PropsSI("H","Q",J56,"P",E56,$D$2)/1000</f>
        <v>242.27182203500152</v>
      </c>
      <c r="G56" s="2">
        <f>[1]!PropsSI("H","Q",K56,"P",E56,$D$2)/1000</f>
        <v>429.42864400773692</v>
      </c>
      <c r="H56" s="2">
        <f>[1]!PropsSI("S","H",F56*1000,"P",E56,$D$2)/1000</f>
        <v>1.1462019048023673</v>
      </c>
      <c r="I56" s="2">
        <f>[1]!PropsSI("S","H",G56*1000,"P",E56,$D$2)/1000</f>
        <v>1.759529192931925</v>
      </c>
      <c r="J56" s="2">
        <v>0</v>
      </c>
      <c r="K56" s="2">
        <v>1</v>
      </c>
    </row>
    <row r="57" spans="3:11" x14ac:dyDescent="0.3">
      <c r="C57" s="2">
        <v>33</v>
      </c>
      <c r="D57" s="2">
        <f t="shared" si="2"/>
        <v>306.14999999999998</v>
      </c>
      <c r="E57" s="2">
        <f>[1]!PropsSI("P","T",D57,"Q",J57,$D$2)</f>
        <v>197855.08905343711</v>
      </c>
      <c r="F57" s="2">
        <f>[1]!PropsSI("H","Q",J57,"P",E57,$D$2)/1000</f>
        <v>243.60891412208733</v>
      </c>
      <c r="G57" s="2">
        <f>[1]!PropsSI("H","Q",K57,"P",E57,$D$2)/1000</f>
        <v>430.1721896773247</v>
      </c>
      <c r="H57" s="2">
        <f>[1]!PropsSI("S","H",F57*1000,"P",E57,$D$2)/1000</f>
        <v>1.1505596778465692</v>
      </c>
      <c r="I57" s="2">
        <f>[1]!PropsSI("S","H",G57*1000,"P",E57,$D$2)/1000</f>
        <v>1.7599448666600133</v>
      </c>
      <c r="J57" s="2">
        <v>0</v>
      </c>
      <c r="K57" s="2">
        <v>1</v>
      </c>
    </row>
    <row r="58" spans="3:11" x14ac:dyDescent="0.3">
      <c r="C58" s="2">
        <v>34</v>
      </c>
      <c r="D58" s="2">
        <f t="shared" si="2"/>
        <v>307.14999999999998</v>
      </c>
      <c r="E58" s="2">
        <f>[1]!PropsSI("P","T",D58,"Q",J58,$D$2)</f>
        <v>204813.26408141898</v>
      </c>
      <c r="F58" s="2">
        <f>[1]!PropsSI("H","Q",J58,"P",E58,$D$2)/1000</f>
        <v>244.94857441144339</v>
      </c>
      <c r="G58" s="2">
        <f>[1]!PropsSI("H","Q",K58,"P",E58,$D$2)/1000</f>
        <v>430.9150569332412</v>
      </c>
      <c r="H58" s="2">
        <f>[1]!PropsSI("S","H",F58*1000,"P",E58,$D$2)/1000</f>
        <v>1.1549111198830999</v>
      </c>
      <c r="I58" s="2">
        <f>[1]!PropsSI("S","H",G58*1000,"P",E58,$D$2)/1000</f>
        <v>1.7603693081357303</v>
      </c>
      <c r="J58" s="2">
        <v>0</v>
      </c>
      <c r="K58" s="2">
        <v>1</v>
      </c>
    </row>
    <row r="59" spans="3:11" x14ac:dyDescent="0.3">
      <c r="C59" s="2">
        <v>35</v>
      </c>
      <c r="D59" s="2">
        <f t="shared" si="2"/>
        <v>308.14999999999998</v>
      </c>
      <c r="E59" s="2">
        <f>[1]!PropsSI("P","T",D59,"Q",J59,$D$2)</f>
        <v>211960.18273408106</v>
      </c>
      <c r="F59" s="2">
        <f>[1]!PropsSI("H","Q",J59,"P",E59,$D$2)/1000</f>
        <v>246.29082108877802</v>
      </c>
      <c r="G59" s="2">
        <f>[1]!PropsSI("H","Q",K59,"P",E59,$D$2)/1000</f>
        <v>431.65721172314676</v>
      </c>
      <c r="H59" s="2">
        <f>[1]!PropsSI("S","H",F59*1000,"P",E59,$D$2)/1000</f>
        <v>1.1592563205070157</v>
      </c>
      <c r="I59" s="2">
        <f>[1]!PropsSI("S","H",G59*1000,"P",E59,$D$2)/1000</f>
        <v>1.7608022904384093</v>
      </c>
      <c r="J59" s="2">
        <v>0</v>
      </c>
      <c r="K59" s="2">
        <v>1</v>
      </c>
    </row>
    <row r="60" spans="3:11" x14ac:dyDescent="0.3">
      <c r="C60" s="2">
        <v>36</v>
      </c>
      <c r="D60" s="2">
        <f t="shared" si="2"/>
        <v>309.14999999999998</v>
      </c>
      <c r="E60" s="2">
        <f>[1]!PropsSI("P","T",D60,"Q",J60,$D$2)</f>
        <v>219299.27915228083</v>
      </c>
      <c r="F60" s="2">
        <f>[1]!PropsSI("H","Q",J60,"P",E60,$D$2)/1000</f>
        <v>247.63567259468124</v>
      </c>
      <c r="G60" s="2">
        <f>[1]!PropsSI("H","Q",K60,"P",E60,$D$2)/1000</f>
        <v>432.3986194770132</v>
      </c>
      <c r="H60" s="2">
        <f>[1]!PropsSI("S","H",F60*1000,"P",E60,$D$2)/1000</f>
        <v>1.1635953691216445</v>
      </c>
      <c r="I60" s="2">
        <f>[1]!PropsSI("S","H",G60*1000,"P",E60,$D$2)/1000</f>
        <v>1.7612435880520105</v>
      </c>
      <c r="J60" s="2">
        <v>0</v>
      </c>
      <c r="K60" s="2">
        <v>1</v>
      </c>
    </row>
    <row r="61" spans="3:11" x14ac:dyDescent="0.3">
      <c r="C61" s="2">
        <v>37</v>
      </c>
      <c r="D61" s="2">
        <f t="shared" si="2"/>
        <v>310.14999999999998</v>
      </c>
      <c r="E61" s="2">
        <f>[1]!PropsSI("P","T",D61,"Q",J61,$D$2)</f>
        <v>226834.0133133083</v>
      </c>
      <c r="F61" s="2">
        <f>[1]!PropsSI("H","Q",J61,"P",E61,$D$2)/1000</f>
        <v>248.98314763647861</v>
      </c>
      <c r="G61" s="2">
        <f>[1]!PropsSI("H","Q",K61,"P",E61,$D$2)/1000</f>
        <v>433.13924508434479</v>
      </c>
      <c r="H61" s="2">
        <f>[1]!PropsSI("S","H",F61*1000,"P",E61,$D$2)/1000</f>
        <v>1.1679283549778119</v>
      </c>
      <c r="I61" s="2">
        <f>[1]!PropsSI("S","H",G61*1000,"P",E61,$D$2)/1000</f>
        <v>1.7616929767668188</v>
      </c>
      <c r="J61" s="2">
        <v>0</v>
      </c>
      <c r="K61" s="2">
        <v>1</v>
      </c>
    </row>
    <row r="62" spans="3:11" x14ac:dyDescent="0.3">
      <c r="C62" s="2">
        <v>38</v>
      </c>
      <c r="D62" s="2">
        <f t="shared" si="2"/>
        <v>311.14999999999998</v>
      </c>
      <c r="E62" s="2">
        <f>[1]!PropsSI("P","T",D62,"Q",J62,$D$2)</f>
        <v>234567.87081913592</v>
      </c>
      <c r="F62" s="2">
        <f>[1]!PropsSI("H","Q",J62,"P",E62,$D$2)/1000</f>
        <v>250.33326520033168</v>
      </c>
      <c r="G62" s="2">
        <f>[1]!PropsSI("H","Q",K62,"P",E62,$D$2)/1000</f>
        <v>433.87905287064024</v>
      </c>
      <c r="H62" s="2">
        <f>[1]!PropsSI("S","H",F62*1000,"P",E62,$D$2)/1000</f>
        <v>1.172255367213145</v>
      </c>
      <c r="I62" s="2">
        <f>[1]!PropsSI("S","H",G62*1000,"P",E62,$D$2)/1000</f>
        <v>1.7621502335808379</v>
      </c>
      <c r="J62" s="2">
        <v>0</v>
      </c>
      <c r="K62" s="2">
        <v>1</v>
      </c>
    </row>
    <row r="63" spans="3:11" x14ac:dyDescent="0.3">
      <c r="C63" s="2">
        <v>39</v>
      </c>
      <c r="D63" s="2">
        <f t="shared" si="2"/>
        <v>312.14999999999998</v>
      </c>
      <c r="E63" s="2">
        <f>[1]!PropsSI("P","T",D63,"Q",J63,$D$2)</f>
        <v>242504.36269327372</v>
      </c>
      <c r="F63" s="2">
        <f>[1]!PropsSI("H","Q",J63,"P",E63,$D$2)/1000</f>
        <v>251.68604456380251</v>
      </c>
      <c r="G63" s="2">
        <f>[1]!PropsSI("H","Q",K63,"P",E63,$D$2)/1000</f>
        <v>434.61800657317684</v>
      </c>
      <c r="H63" s="2">
        <f>[1]!PropsSI("S","H",F63*1000,"P",E63,$D$2)/1000</f>
        <v>1.1765764948921611</v>
      </c>
      <c r="I63" s="2">
        <f>[1]!PropsSI("S","H",G63*1000,"P",E63,$D$2)/1000</f>
        <v>1.7626151366008687</v>
      </c>
      <c r="J63" s="2">
        <v>0</v>
      </c>
      <c r="K63" s="2">
        <v>1</v>
      </c>
    </row>
    <row r="64" spans="3:11" x14ac:dyDescent="0.3">
      <c r="C64" s="2">
        <v>40</v>
      </c>
      <c r="D64" s="2">
        <f t="shared" si="2"/>
        <v>313.14999999999998</v>
      </c>
      <c r="E64" s="2">
        <f>[1]!PropsSI("P","T",D64,"Q",J64,$D$2)</f>
        <v>250647.02518588689</v>
      </c>
      <c r="F64" s="2">
        <f>[1]!PropsSI("H","Q",J64,"P",E64,$D$2)/1000</f>
        <v>253.04150530875071</v>
      </c>
      <c r="G64" s="2">
        <f>[1]!PropsSI("H","Q",K64,"P",E64,$D$2)/1000</f>
        <v>435.35606931600364</v>
      </c>
      <c r="H64" s="2">
        <f>[1]!PropsSI("S","H",F64*1000,"P",E64,$D$2)/1000</f>
        <v>1.180891827046717</v>
      </c>
      <c r="I64" s="2">
        <f>[1]!PropsSI("S","H",G64*1000,"P",E64,$D$2)/1000</f>
        <v>1.7630874649431054</v>
      </c>
      <c r="J64" s="2">
        <v>0</v>
      </c>
      <c r="K64" s="2">
        <v>1</v>
      </c>
    </row>
    <row r="65" spans="3:11" x14ac:dyDescent="0.3">
      <c r="C65" s="2">
        <v>41</v>
      </c>
      <c r="D65" s="2">
        <f t="shared" si="2"/>
        <v>314.14999999999998</v>
      </c>
      <c r="E65" s="2">
        <f>[1]!PropsSI("P","T",D65,"Q",J65,$D$2)</f>
        <v>258999.41958877011</v>
      </c>
      <c r="F65" s="2">
        <f>[1]!PropsSI("H","Q",J65,"P",E65,$D$2)/1000</f>
        <v>254.39966733480358</v>
      </c>
      <c r="G65" s="2">
        <f>[1]!PropsSI("H","Q",K65,"P",E65,$D$2)/1000</f>
        <v>436.09320358422792</v>
      </c>
      <c r="H65" s="2">
        <f>[1]!PropsSI("S","H",F65*1000,"P",E65,$D$2)/1000</f>
        <v>1.185201452717539</v>
      </c>
      <c r="I65" s="2">
        <f>[1]!PropsSI("S","H",G65*1000,"P",E65,$D$2)/1000</f>
        <v>1.7635669986332483</v>
      </c>
      <c r="J65" s="2">
        <v>0</v>
      </c>
      <c r="K65" s="2">
        <v>1</v>
      </c>
    </row>
    <row r="66" spans="3:11" x14ac:dyDescent="0.3">
      <c r="C66" s="2">
        <v>42</v>
      </c>
      <c r="D66" s="2">
        <f t="shared" si="2"/>
        <v>315.14999999999998</v>
      </c>
      <c r="E66" s="2">
        <f>[1]!PropsSI("P","T",D66,"Q",J66,$D$2)</f>
        <v>267565.13205889385</v>
      </c>
      <c r="F66" s="2">
        <f>[1]!PropsSI("H","Q",J66,"P",E66,$D$2)/1000</f>
        <v>255.76055087308248</v>
      </c>
      <c r="G66" s="2">
        <f>[1]!PropsSI("H","Q",K66,"P",E66,$D$2)/1000</f>
        <v>436.82937119737869</v>
      </c>
      <c r="H66" s="2">
        <f>[1]!PropsSI("S","H",F66*1000,"P",E66,$D$2)/1000</f>
        <v>1.1895054609958409</v>
      </c>
      <c r="I66" s="2">
        <f>[1]!PropsSI("S","H",G66*1000,"P",E66,$D$2)/1000</f>
        <v>1.7640535185058996</v>
      </c>
      <c r="J66" s="2">
        <v>0</v>
      </c>
      <c r="K66" s="2">
        <v>1</v>
      </c>
    </row>
    <row r="67" spans="3:11" x14ac:dyDescent="0.3">
      <c r="C67" s="2">
        <v>43</v>
      </c>
      <c r="D67" s="2">
        <f t="shared" si="2"/>
        <v>316.14999999999998</v>
      </c>
      <c r="E67" s="2">
        <f>[1]!PropsSI("P","T",D67,"Q",J67,$D$2)</f>
        <v>276347.77345343167</v>
      </c>
      <c r="F67" s="2">
        <f>[1]!PropsSI("H","Q",J67,"P",E67,$D$2)/1000</f>
        <v>257.1241765006568</v>
      </c>
      <c r="G67" s="2">
        <f>[1]!PropsSI("H","Q",K67,"P",E67,$D$2)/1000</f>
        <v>437.56453328204691</v>
      </c>
      <c r="H67" s="2">
        <f>[1]!PropsSI("S","H",F67*1000,"P",E67,$D$2)/1000</f>
        <v>1.1938039410664827</v>
      </c>
      <c r="I67" s="2">
        <f>[1]!PropsSI("S","H",G67*1000,"P",E67,$D$2)/1000</f>
        <v>1.7645468061032938</v>
      </c>
      <c r="J67" s="2">
        <v>0</v>
      </c>
      <c r="K67" s="2">
        <v>1</v>
      </c>
    </row>
    <row r="68" spans="3:11" x14ac:dyDescent="0.3">
      <c r="C68" s="2">
        <v>44</v>
      </c>
      <c r="D68" s="2">
        <f t="shared" si="2"/>
        <v>317.14999999999998</v>
      </c>
      <c r="E68" s="2">
        <f>[1]!PropsSI("P","T",D68,"Q",J68,$D$2)</f>
        <v>285350.9791738831</v>
      </c>
      <c r="F68" s="2">
        <f>[1]!PropsSI("H","Q",J68,"P",E68,$D$2)/1000</f>
        <v>258.49056515525041</v>
      </c>
      <c r="G68" s="2">
        <f>[1]!PropsSI("H","Q",K68,"P",E68,$D$2)/1000</f>
        <v>438.29865024349488</v>
      </c>
      <c r="H68" s="2">
        <f>[1]!PropsSI("S","H",F68*1000,"P",E68,$D$2)/1000</f>
        <v>1.1980969822511693</v>
      </c>
      <c r="I68" s="2">
        <f>[1]!PropsSI("S","H",G68*1000,"P",E68,$D$2)/1000</f>
        <v>1.7650466435730727</v>
      </c>
      <c r="J68" s="2">
        <v>0</v>
      </c>
      <c r="K68" s="2">
        <v>1</v>
      </c>
    </row>
    <row r="69" spans="3:11" x14ac:dyDescent="0.3">
      <c r="C69" s="2">
        <v>45</v>
      </c>
      <c r="D69" s="2">
        <f t="shared" si="2"/>
        <v>318.14999999999998</v>
      </c>
      <c r="E69" s="2">
        <f>[1]!PropsSI("P","T",D69,"Q",J69,$D$2)</f>
        <v>294578.40902225557</v>
      </c>
      <c r="F69" s="2">
        <f>[1]!PropsSI("H","Q",J69,"P",E69,$D$2)/1000</f>
        <v>259.85973815064256</v>
      </c>
      <c r="G69" s="2">
        <f>[1]!PropsSI("H","Q",K69,"P",E69,$D$2)/1000</f>
        <v>439.0316817364133</v>
      </c>
      <c r="H69" s="2">
        <f>[1]!PropsSI("S","H",F69*1000,"P",E69,$D$2)/1000</f>
        <v>1.2023846740530479</v>
      </c>
      <c r="I69" s="2">
        <f>[1]!PropsSI("S","H",G69*1000,"P",E69,$D$2)/1000</f>
        <v>1.7655528135651222</v>
      </c>
      <c r="J69" s="2">
        <v>0</v>
      </c>
      <c r="K69" s="2">
        <v>1</v>
      </c>
    </row>
    <row r="70" spans="3:11" x14ac:dyDescent="0.3">
      <c r="C70" s="2">
        <v>46</v>
      </c>
      <c r="D70" s="2">
        <f t="shared" si="2"/>
        <v>319.14999999999998</v>
      </c>
      <c r="E70" s="2">
        <f>[1]!PropsSI("P","T",D70,"Q",J70,$D$2)</f>
        <v>304033.74706828897</v>
      </c>
      <c r="F70" s="2">
        <f>[1]!PropsSI("H","Q",J70,"P",E70,$D$2)/1000</f>
        <v>261.23171719256214</v>
      </c>
      <c r="G70" s="2">
        <f>[1]!PropsSI("H","Q",K70,"P",E70,$D$2)/1000</f>
        <v>439.76358663465356</v>
      </c>
      <c r="H70" s="2">
        <f>[1]!PropsSI("S","H",F70*1000,"P",E70,$D$2)/1000</f>
        <v>1.2066671062020573</v>
      </c>
      <c r="I70" s="2">
        <f>[1]!PropsSI("S","H",G70*1000,"P",E70,$D$2)/1000</f>
        <v>1.7660650991272762</v>
      </c>
      <c r="J70" s="2">
        <v>0</v>
      </c>
      <c r="K70" s="2">
        <v>1</v>
      </c>
    </row>
    <row r="71" spans="3:11" x14ac:dyDescent="0.3">
      <c r="C71" s="2">
        <v>47</v>
      </c>
      <c r="D71" s="2">
        <f t="shared" si="2"/>
        <v>320.14999999999998</v>
      </c>
      <c r="E71" s="2">
        <f>[1]!PropsSI("P","T",D71,"Q",J71,$D$2)</f>
        <v>313720.70152865117</v>
      </c>
      <c r="F71" s="2">
        <f>[1]!PropsSI("H","Q",J71,"P",E71,$D$2)/1000</f>
        <v>262.60652439515042</v>
      </c>
      <c r="G71" s="2">
        <f>[1]!PropsSI("H","Q",K71,"P",E71,$D$2)/1000</f>
        <v>440.4943229999127</v>
      </c>
      <c r="H71" s="2">
        <f>[1]!PropsSI("S","H",F71*1000,"P",E71,$D$2)/1000</f>
        <v>1.2109443687012469</v>
      </c>
      <c r="I71" s="2">
        <f>[1]!PropsSI("S","H",G71*1000,"P",E71,$D$2)/1000</f>
        <v>1.766583283599749</v>
      </c>
      <c r="J71" s="2">
        <v>0</v>
      </c>
      <c r="K71" s="2">
        <v>1</v>
      </c>
    </row>
    <row r="72" spans="3:11" x14ac:dyDescent="0.3">
      <c r="C72" s="2">
        <v>48</v>
      </c>
      <c r="D72" s="2">
        <f t="shared" si="2"/>
        <v>321.14999999999998</v>
      </c>
      <c r="E72" s="2">
        <f>[1]!PropsSI("P","T",D72,"Q",J72,$D$2)</f>
        <v>323643.00465930463</v>
      </c>
      <c r="F72" s="2">
        <f>[1]!PropsSI("H","Q",J72,"P",E72,$D$2)/1000</f>
        <v>263.98418229815434</v>
      </c>
      <c r="G72" s="2">
        <f>[1]!PropsSI("H","Q",K72,"P",E72,$D$2)/1000</f>
        <v>441.22384804938372</v>
      </c>
      <c r="H72" s="2">
        <f>[1]!PropsSI("S","H",F72*1000,"P",E72,$D$2)/1000</f>
        <v>1.2152165518745293</v>
      </c>
      <c r="I72" s="2">
        <f>[1]!PropsSI("S","H",G72*1000,"P",E72,$D$2)/1000</f>
        <v>1.7671071505082199</v>
      </c>
      <c r="J72" s="2">
        <v>0</v>
      </c>
      <c r="K72" s="2">
        <v>1</v>
      </c>
    </row>
    <row r="73" spans="3:11" x14ac:dyDescent="0.3">
      <c r="C73" s="2">
        <v>49</v>
      </c>
      <c r="D73" s="2">
        <f t="shared" si="2"/>
        <v>322.14999999999998</v>
      </c>
      <c r="E73" s="2">
        <f>[1]!PropsSI("P","T",D73,"Q",J73,$D$2)</f>
        <v>333804.41265893541</v>
      </c>
      <c r="F73" s="2">
        <f>[1]!PropsSI("H","Q",J73,"P",E73,$D$2)/1000</f>
        <v>265.36471388449849</v>
      </c>
      <c r="G73" s="2">
        <f>[1]!PropsSI("H","Q",K73,"P",E73,$D$2)/1000</f>
        <v>441.95211812210931</v>
      </c>
      <c r="H73" s="2">
        <f>[1]!PropsSI("S","H",F73*1000,"P",E73,$D$2)/1000</f>
        <v>1.2194837464147734</v>
      </c>
      <c r="I73" s="2">
        <f>[1]!PropsSI("S","H",G73*1000,"P",E73,$D$2)/1000</f>
        <v>1.767636483455264</v>
      </c>
      <c r="J73" s="2">
        <v>0</v>
      </c>
      <c r="K73" s="2">
        <v>1</v>
      </c>
    </row>
    <row r="74" spans="3:11" x14ac:dyDescent="0.3">
      <c r="C74" s="2">
        <v>50</v>
      </c>
      <c r="D74" s="2">
        <f t="shared" si="2"/>
        <v>323.14999999999998</v>
      </c>
      <c r="E74" s="2">
        <f>[1]!PropsSI("P","T",D74,"Q",J74,$D$2)</f>
        <v>344208.70558891853</v>
      </c>
      <c r="F74" s="2">
        <f>[1]!PropsSI("H","Q",J74,"P",E74,$D$2)/1000</f>
        <v>266.7481425989713</v>
      </c>
      <c r="G74" s="2">
        <f>[1]!PropsSI("H","Q",K74,"P",E74,$D$2)/1000</f>
        <v>442.67908864434798</v>
      </c>
      <c r="H74" s="2">
        <f>[1]!PropsSI("S","H",F74*1000,"P",E74,$D$2)/1000</f>
        <v>1.2237460434344667</v>
      </c>
      <c r="I74" s="2">
        <f>[1]!PropsSI("S","H",G74*1000,"P",E74,$D$2)/1000</f>
        <v>1.7681710660102334</v>
      </c>
      <c r="J74" s="2">
        <v>0</v>
      </c>
      <c r="K74" s="2">
        <v>1</v>
      </c>
    </row>
    <row r="75" spans="3:11" x14ac:dyDescent="0.3">
      <c r="C75" s="2">
        <v>51</v>
      </c>
      <c r="D75" s="2">
        <f t="shared" si="2"/>
        <v>324.14999999999998</v>
      </c>
      <c r="E75" s="2">
        <f>[1]!PropsSI("P","T",D75,"Q",J75,$D$2)</f>
        <v>354859.68730424653</v>
      </c>
      <c r="F75" s="2">
        <f>[1]!PropsSI("H","Q",J75,"P",E75,$D$2)/1000</f>
        <v>268.13449236722846</v>
      </c>
      <c r="G75" s="2">
        <f>[1]!PropsSI("H","Q",K75,"P",E75,$D$2)/1000</f>
        <v>443.40471409344639</v>
      </c>
      <c r="H75" s="2">
        <f>[1]!PropsSI("S","H",F75*1000,"P",E75,$D$2)/1000</f>
        <v>1.228003534516469</v>
      </c>
      <c r="I75" s="2">
        <f>[1]!PropsSI("S","H",G75*1000,"P",E75,$D$2)/1000</f>
        <v>1.768710681597115</v>
      </c>
      <c r="J75" s="2">
        <v>0</v>
      </c>
      <c r="K75" s="2">
        <v>1</v>
      </c>
    </row>
    <row r="76" spans="3:11" x14ac:dyDescent="0.3">
      <c r="C76" s="2">
        <v>52</v>
      </c>
      <c r="D76" s="2">
        <f t="shared" si="2"/>
        <v>325.14999999999998</v>
      </c>
      <c r="E76" s="2">
        <f>[1]!PropsSI("P","T",D76,"Q",J76,$D$2)</f>
        <v>365761.18540000217</v>
      </c>
      <c r="F76" s="2">
        <f>[1]!PropsSI("H","Q",J76,"P",E76,$D$2)/1000</f>
        <v>269.52378761570725</v>
      </c>
      <c r="G76" s="2">
        <f>[1]!PropsSI("H","Q",K76,"P",E76,$D$2)/1000</f>
        <v>444.12894796043787</v>
      </c>
      <c r="H76" s="2">
        <f>[1]!PropsSI("S","H",F76*1000,"P",E76,$D$2)/1000</f>
        <v>1.2322563117666496</v>
      </c>
      <c r="I76" s="2">
        <f>[1]!PropsSI("S","H",G76*1000,"P",E76,$D$2)/1000</f>
        <v>1.7692551133803827</v>
      </c>
      <c r="J76" s="2">
        <v>0</v>
      </c>
      <c r="K76" s="2">
        <v>1</v>
      </c>
    </row>
    <row r="77" spans="3:11" x14ac:dyDescent="0.3">
      <c r="C77" s="2">
        <v>53</v>
      </c>
      <c r="D77" s="2">
        <f t="shared" si="2"/>
        <v>326.14999999999998</v>
      </c>
      <c r="E77" s="2">
        <f>[1]!PropsSI("P","T",D77,"Q",J77,$D$2)</f>
        <v>376917.05117405578</v>
      </c>
      <c r="F77" s="2">
        <f>[1]!PropsSI("H","Q",J77,"P",E77,$D$2)/1000</f>
        <v>270.91605329251342</v>
      </c>
      <c r="G77" s="2">
        <f>[1]!PropsSI("H","Q",K77,"P",E77,$D$2)/1000</f>
        <v>444.85174271130091</v>
      </c>
      <c r="H77" s="2">
        <f>[1]!PropsSI("S","H",F77*1000,"P",E77,$D$2)/1000</f>
        <v>1.236504467868571</v>
      </c>
      <c r="I77" s="2">
        <f>[1]!PropsSI("S","H",G77*1000,"P",E77,$D$2)/1000</f>
        <v>1.7698041441486743</v>
      </c>
      <c r="J77" s="2">
        <v>0</v>
      </c>
      <c r="K77" s="2">
        <v>1</v>
      </c>
    </row>
    <row r="78" spans="3:11" x14ac:dyDescent="0.3">
      <c r="C78" s="2">
        <v>54</v>
      </c>
      <c r="D78" s="2">
        <f t="shared" si="2"/>
        <v>327.14999999999998</v>
      </c>
      <c r="E78" s="2">
        <f>[1]!PropsSI("P","T",D78,"Q",J78,$D$2)</f>
        <v>388331.15960276185</v>
      </c>
      <c r="F78" s="2">
        <f>[1]!PropsSI("H","Q",J78,"P",E78,$D$2)/1000</f>
        <v>272.31131488883653</v>
      </c>
      <c r="G78" s="2">
        <f>[1]!PropsSI("H","Q",K78,"P",E78,$D$2)/1000</f>
        <v>445.57304974654522</v>
      </c>
      <c r="H78" s="2">
        <f>[1]!PropsSI("S","H",F78*1000,"P",E78,$D$2)/1000</f>
        <v>1.2407480961388209</v>
      </c>
      <c r="I78" s="2">
        <f>[1]!PropsSI("S","H",G78*1000,"P",E78,$D$2)/1000</f>
        <v>1.7703575561959033</v>
      </c>
      <c r="J78" s="2">
        <v>0</v>
      </c>
      <c r="K78" s="2">
        <v>1</v>
      </c>
    </row>
    <row r="79" spans="3:11" x14ac:dyDescent="0.3">
      <c r="C79" s="2">
        <v>55</v>
      </c>
      <c r="D79" s="2">
        <f t="shared" si="2"/>
        <v>328.15</v>
      </c>
      <c r="E79" s="2">
        <f>[1]!PropsSI("P","T",D79,"Q",J79,$D$2)</f>
        <v>400007.40933521744</v>
      </c>
      <c r="F79" s="2">
        <f>[1]!PropsSI("H","Q",J79,"P",E79,$D$2)/1000</f>
        <v>273.70959846159064</v>
      </c>
      <c r="G79" s="2">
        <f>[1]!PropsSI("H","Q",K79,"P",E79,$D$2)/1000</f>
        <v>446.29281935937132</v>
      </c>
      <c r="H79" s="2">
        <f>[1]!PropsSI("S","H",F79*1000,"P",E79,$D$2)/1000</f>
        <v>1.244987290585077</v>
      </c>
      <c r="I79" s="2">
        <f>[1]!PropsSI("S","H",G79*1000,"P",E79,$D$2)/1000</f>
        <v>1.7709151311998428</v>
      </c>
      <c r="J79" s="2">
        <v>0</v>
      </c>
      <c r="K79" s="2">
        <v>1</v>
      </c>
    </row>
    <row r="80" spans="3:11" x14ac:dyDescent="0.3">
      <c r="C80" s="2">
        <v>56</v>
      </c>
      <c r="D80" s="2">
        <f t="shared" si="2"/>
        <v>329.15</v>
      </c>
      <c r="E80" s="2">
        <f>[1]!PropsSI("P","T",D80,"Q",J80,$D$2)</f>
        <v>411949.72270173545</v>
      </c>
      <c r="F80" s="2">
        <f>[1]!PropsSI("H","Q",J80,"P",E80,$D$2)/1000</f>
        <v>275.11093065671321</v>
      </c>
      <c r="G80" s="2">
        <f>[1]!PropsSI("H","Q",K80,"P",E80,$D$2)/1000</f>
        <v>447.011000691996</v>
      </c>
      <c r="H80" s="2">
        <f>[1]!PropsSI("S","H",F80*1000,"P",E80,$D$2)/1000</f>
        <v>1.2492221459651587</v>
      </c>
      <c r="I80" s="2">
        <f>[1]!PropsSI("S","H",G80*1000,"P",E80,$D$2)/1000</f>
        <v>1.7714766500977204</v>
      </c>
      <c r="J80" s="2">
        <v>0</v>
      </c>
      <c r="K80" s="2">
        <v>1</v>
      </c>
    </row>
    <row r="81" spans="3:11" x14ac:dyDescent="0.3">
      <c r="C81" s="2">
        <v>57</v>
      </c>
      <c r="D81" s="2">
        <f t="shared" si="2"/>
        <v>330.15</v>
      </c>
      <c r="E81" s="2">
        <f>[1]!PropsSI("P","T",D81,"Q",J81,$D$2)</f>
        <v>424162.04574183968</v>
      </c>
      <c r="F81" s="2">
        <f>[1]!PropsSI("H","Q",J81,"P",E81,$D$2)/1000</f>
        <v>276.515338733764</v>
      </c>
      <c r="G81" s="2">
        <f>[1]!PropsSI("H","Q",K81,"P",E81,$D$2)/1000</f>
        <v>447.72754169034755</v>
      </c>
      <c r="H81" s="2">
        <f>[1]!PropsSI("S","H",F81*1000,"P",E81,$D$2)/1000</f>
        <v>1.2534527578489494</v>
      </c>
      <c r="I81" s="2">
        <f>[1]!PropsSI("S","H",G81*1000,"P",E81,$D$2)/1000</f>
        <v>1.7720418929588158</v>
      </c>
      <c r="J81" s="2">
        <v>0</v>
      </c>
      <c r="K81" s="2">
        <v>1</v>
      </c>
    </row>
    <row r="82" spans="3:11" x14ac:dyDescent="0.3">
      <c r="C82" s="2">
        <v>58</v>
      </c>
      <c r="D82" s="2">
        <f t="shared" si="2"/>
        <v>331.15</v>
      </c>
      <c r="E82" s="2">
        <f>[1]!PropsSI("P","T",D82,"Q",J82,$D$2)</f>
        <v>436648.34824765805</v>
      </c>
      <c r="F82" s="2">
        <f>[1]!PropsSI("H","Q",J82,"P",E82,$D$2)/1000</f>
        <v>277.92285059131581</v>
      </c>
      <c r="G82" s="2">
        <f>[1]!PropsSI("H","Q",K82,"P",E82,$D$2)/1000</f>
        <v>448.44238905673222</v>
      </c>
      <c r="H82" s="2">
        <f>[1]!PropsSI("S","H",F82*1000,"P",E82,$D$2)/1000</f>
        <v>1.25767922268162</v>
      </c>
      <c r="I82" s="2">
        <f>[1]!PropsSI("S","H",G82*1000,"P",E82,$D$2)/1000</f>
        <v>1.7726106388535896</v>
      </c>
      <c r="J82" s="2">
        <v>0</v>
      </c>
      <c r="K82" s="2">
        <v>1</v>
      </c>
    </row>
    <row r="83" spans="3:11" x14ac:dyDescent="0.3">
      <c r="C83" s="2">
        <v>59</v>
      </c>
      <c r="D83" s="2">
        <f t="shared" si="2"/>
        <v>332.15</v>
      </c>
      <c r="E83" s="2">
        <f>[1]!PropsSI("P","T",D83,"Q",J83,$D$2)</f>
        <v>449412.6238274253</v>
      </c>
      <c r="F83" s="2">
        <f>[1]!PropsSI("H","Q",J83,"P",E83,$D$2)/1000</f>
        <v>279.33349479368366</v>
      </c>
      <c r="G83" s="2">
        <f>[1]!PropsSI("H","Q",K83,"P",E83,$D$2)/1000</f>
        <v>449.15548820061264</v>
      </c>
      <c r="H83" s="2">
        <f>[1]!PropsSI("S","H",F83*1000,"P",E83,$D$2)/1000</f>
        <v>1.2619016378497616</v>
      </c>
      <c r="I83" s="2">
        <f>[1]!PropsSI("S","H",G83*1000,"P",E83,$D$2)/1000</f>
        <v>1.7731826657192631</v>
      </c>
      <c r="J83" s="2">
        <v>0</v>
      </c>
      <c r="K83" s="2">
        <v>1</v>
      </c>
    </row>
    <row r="84" spans="3:11" x14ac:dyDescent="0.3">
      <c r="C84" s="2">
        <v>60</v>
      </c>
      <c r="D84" s="2">
        <f t="shared" si="2"/>
        <v>333.15</v>
      </c>
      <c r="E84" s="2">
        <f>[1]!PropsSI("P","T",D84,"Q",J84,$D$2)</f>
        <v>462458.88998692075</v>
      </c>
      <c r="F84" s="2">
        <f>[1]!PropsSI("H","Q",J84,"P",E84,$D$2)/1000</f>
        <v>280.74730059874798</v>
      </c>
      <c r="G84" s="2">
        <f>[1]!PropsSI("H","Q",K84,"P",E84,$D$2)/1000</f>
        <v>449.86678318721493</v>
      </c>
      <c r="H84" s="2">
        <f>[1]!PropsSI("S","H",F84*1000,"P",E84,$D$2)/1000</f>
        <v>1.2661201017496253</v>
      </c>
      <c r="I84" s="2">
        <f>[1]!PropsSI("S","H",G84*1000,"P",E84,$D$2)/1000</f>
        <v>1.7737577502214465</v>
      </c>
      <c r="J84" s="2">
        <v>0</v>
      </c>
      <c r="K84" s="2">
        <v>1</v>
      </c>
    </row>
    <row r="85" spans="3:11" x14ac:dyDescent="0.3">
      <c r="C85" s="2">
        <v>61</v>
      </c>
      <c r="D85" s="2">
        <f t="shared" si="2"/>
        <v>334.15</v>
      </c>
      <c r="E85" s="2">
        <f>[1]!PropsSI("P","T",D85,"Q",J85,$D$2)</f>
        <v>475791.18823065754</v>
      </c>
      <c r="F85" s="2">
        <f>[1]!PropsSI("H","Q",J85,"P",E85,$D$2)/1000</f>
        <v>282.16429798705741</v>
      </c>
      <c r="G85" s="2">
        <f>[1]!PropsSI("H","Q",K85,"P",E85,$D$2)/1000</f>
        <v>450.57621668389879</v>
      </c>
      <c r="H85" s="2">
        <f>[1]!PropsSI("S","H",F85*1000,"P",E85,$D$2)/1000</f>
        <v>1.2703347138579877</v>
      </c>
      <c r="I85" s="2">
        <f>[1]!PropsSI("S","H",G85*1000,"P",E85,$D$2)/1000</f>
        <v>1.77433566761156</v>
      </c>
      <c r="J85" s="2">
        <v>0</v>
      </c>
      <c r="K85" s="2">
        <v>1</v>
      </c>
    </row>
    <row r="86" spans="3:11" x14ac:dyDescent="0.3">
      <c r="C86" s="2">
        <v>62</v>
      </c>
      <c r="D86" s="2">
        <f t="shared" si="2"/>
        <v>335.15</v>
      </c>
      <c r="E86" s="2">
        <f>[1]!PropsSI("P","T",D86,"Q",J86,$D$2)</f>
        <v>489413.58418321551</v>
      </c>
      <c r="F86" s="2">
        <f>[1]!PropsSI("H","Q",J86,"P",E86,$D$2)/1000</f>
        <v>283.58451769228913</v>
      </c>
      <c r="G86" s="2">
        <f>[1]!PropsSI("H","Q",K86,"P",E86,$D$2)/1000</f>
        <v>451.28372990415363</v>
      </c>
      <c r="H86" s="2">
        <f>[1]!PropsSI("S","H",F86*1000,"P",E86,$D$2)/1000</f>
        <v>1.2745455748058228</v>
      </c>
      <c r="I86" s="2">
        <f>[1]!PropsSI("S","H",G86*1000,"P",E86,$D$2)/1000</f>
        <v>1.7749161915797254</v>
      </c>
      <c r="J86" s="2">
        <v>0</v>
      </c>
      <c r="K86" s="2">
        <v>1</v>
      </c>
    </row>
    <row r="87" spans="3:11" x14ac:dyDescent="0.3">
      <c r="C87" s="2">
        <v>63</v>
      </c>
      <c r="D87" s="2">
        <f t="shared" si="2"/>
        <v>336.15</v>
      </c>
      <c r="E87" s="2">
        <f>[1]!PropsSI("P","T",D87,"Q",J87,$D$2)</f>
        <v>503330.16773157741</v>
      </c>
      <c r="F87" s="2">
        <f>[1]!PropsSI("H","Q",J87,"P",E87,$D$2)/1000</f>
        <v>285.00799123313817</v>
      </c>
      <c r="G87" s="2">
        <f>[1]!PropsSI("H","Q",K87,"P",E87,$D$2)/1000</f>
        <v>451.98926254906746</v>
      </c>
      <c r="H87" s="2">
        <f>[1]!PropsSI("S","H",F87*1000,"P",E87,$D$2)/1000</f>
        <v>1.2787527864549073</v>
      </c>
      <c r="I87" s="2">
        <f>[1]!PropsSI("S","H",G87*1000,"P",E87,$D$2)/1000</f>
        <v>1.7754990941027811</v>
      </c>
      <c r="J87" s="2">
        <v>0</v>
      </c>
      <c r="K87" s="2">
        <v>1</v>
      </c>
    </row>
    <row r="88" spans="3:11" x14ac:dyDescent="0.3">
      <c r="C88" s="2">
        <v>64</v>
      </c>
      <c r="D88" s="2">
        <f t="shared" si="2"/>
        <v>337.15</v>
      </c>
      <c r="E88" s="2">
        <f>[1]!PropsSI("P","T",D88,"Q",J88,$D$2)</f>
        <v>517545.05318878556</v>
      </c>
      <c r="F88" s="2">
        <f>[1]!PropsSI("H","Q",J88,"P",E88,$D$2)/1000</f>
        <v>286.43475094670788</v>
      </c>
      <c r="G88" s="2">
        <f>[1]!PropsSI("H","Q",K88,"P",E88,$D$2)/1000</f>
        <v>452.69275274610675</v>
      </c>
      <c r="H88" s="2">
        <f>[1]!PropsSI("S","H",F88*1000,"P",E88,$D$2)/1000</f>
        <v>1.2829564519775534</v>
      </c>
      <c r="I88" s="2">
        <f>[1]!PropsSI("S","H",G88*1000,"P",E88,$D$2)/1000</f>
        <v>1.7760841452870557</v>
      </c>
      <c r="J88" s="2">
        <v>0</v>
      </c>
      <c r="K88" s="2">
        <v>1</v>
      </c>
    </row>
    <row r="89" spans="3:11" x14ac:dyDescent="0.3">
      <c r="C89" s="2">
        <v>65</v>
      </c>
      <c r="D89" s="2">
        <f t="shared" si="2"/>
        <v>338.15</v>
      </c>
      <c r="E89" s="2">
        <f>[1]!PropsSI("P","T",D89,"Q",J89,$D$2)</f>
        <v>532062.37948007276</v>
      </c>
      <c r="F89" s="2">
        <f>[1]!PropsSI("H","Q",J89,"P",E89,$D$2)/1000</f>
        <v>287.86483002352708</v>
      </c>
      <c r="G89" s="2">
        <f>[1]!PropsSI("H","Q",K89,"P",E89,$D$2)/1000</f>
        <v>453.39413698505513</v>
      </c>
      <c r="H89" s="2">
        <f>[1]!PropsSI("S","H",F89*1000,"P",E89,$D$2)/1000</f>
        <v>1.2871566759397322</v>
      </c>
      <c r="I89" s="2">
        <f>[1]!PropsSI("S","H",G89*1000,"P",E89,$D$2)/1000</f>
        <v>1.7766711132055208</v>
      </c>
      <c r="J89" s="2">
        <v>0</v>
      </c>
      <c r="K89" s="2">
        <v>1</v>
      </c>
    </row>
    <row r="90" spans="3:11" x14ac:dyDescent="0.3">
      <c r="C90" s="2">
        <v>66</v>
      </c>
      <c r="D90" s="2">
        <f t="shared" si="2"/>
        <v>339.15</v>
      </c>
      <c r="E90" s="2">
        <f>[1]!PropsSI("P","T",D90,"Q",J90,$D$2)</f>
        <v>546886.31035205699</v>
      </c>
      <c r="F90" s="2">
        <f>[1]!PropsSI("H","Q",J90,"P",E90,$D$2)/1000</f>
        <v>289.29826254426945</v>
      </c>
      <c r="G90" s="2">
        <f>[1]!PropsSI("H","Q",K90,"P",E90,$D$2)/1000</f>
        <v>454.09335005091606</v>
      </c>
      <c r="H90" s="2">
        <f>[1]!PropsSI("S","H",F90*1000,"P",E90,$D$2)/1000</f>
        <v>1.2913535643877674</v>
      </c>
      <c r="I90" s="2">
        <f>[1]!PropsSI("S","H",G90*1000,"P",E90,$D$2)/1000</f>
        <v>1.7772597637288958</v>
      </c>
      <c r="J90" s="2">
        <v>0</v>
      </c>
      <c r="K90" s="2">
        <v>1</v>
      </c>
    </row>
    <row r="91" spans="3:11" x14ac:dyDescent="0.3">
      <c r="C91" s="2">
        <v>67</v>
      </c>
      <c r="D91" s="2">
        <f t="shared" si="2"/>
        <v>340.15</v>
      </c>
      <c r="E91" s="2">
        <f>[1]!PropsSI("P","T",D91,"Q",J91,$D$2)</f>
        <v>562021.03460545233</v>
      </c>
      <c r="F91" s="2">
        <f>[1]!PropsSI("H","Q",J91,"P",E91,$D$2)/1000</f>
        <v>290.73508351828008</v>
      </c>
      <c r="G91" s="2">
        <f>[1]!PropsSI("H","Q",K91,"P",E91,$D$2)/1000</f>
        <v>454.79032495358814</v>
      </c>
      <c r="H91" s="2">
        <f>[1]!PropsSI("S","H",F91*1000,"P",E91,$D$2)/1000</f>
        <v>1.2955472249388202</v>
      </c>
      <c r="I91" s="2">
        <f>[1]!PropsSI("S","H",G91*1000,"P",E91,$D$2)/1000</f>
        <v>1.7778498603502628</v>
      </c>
      <c r="J91" s="2">
        <v>0</v>
      </c>
      <c r="K91" s="2">
        <v>1</v>
      </c>
    </row>
    <row r="92" spans="3:11" x14ac:dyDescent="0.3">
      <c r="C92" s="2">
        <v>68</v>
      </c>
      <c r="D92" s="2">
        <f t="shared" si="2"/>
        <v>341.15</v>
      </c>
      <c r="E92" s="2">
        <f>[1]!PropsSI("P","T",D92,"Q",J92,$D$2)</f>
        <v>577470.76635244244</v>
      </c>
      <c r="F92" s="2">
        <f>[1]!PropsSI("H","Q",J92,"P",E92,$D$2)/1000</f>
        <v>292.17532892402141</v>
      </c>
      <c r="G92" s="2">
        <f>[1]!PropsSI("H","Q",K92,"P",E92,$D$2)/1000</f>
        <v>455.48499285410338</v>
      </c>
      <c r="H92" s="2">
        <f>[1]!PropsSI("S","H",F92*1000,"P",E92,$D$2)/1000</f>
        <v>1.2997377668754198</v>
      </c>
      <c r="I92" s="2">
        <f>[1]!PropsSI("S","H",G92*1000,"P",E92,$D$2)/1000</f>
        <v>1.778441164002716</v>
      </c>
      <c r="J92" s="2">
        <v>0</v>
      </c>
      <c r="K92" s="2">
        <v>1</v>
      </c>
    </row>
    <row r="93" spans="3:11" x14ac:dyDescent="0.3">
      <c r="C93" s="2">
        <v>69</v>
      </c>
      <c r="D93" s="2">
        <f t="shared" si="2"/>
        <v>342.15</v>
      </c>
      <c r="E93" s="2">
        <f>[1]!PropsSI("P","T",D93,"Q",J93,$D$2)</f>
        <v>593239.74530020147</v>
      </c>
      <c r="F93" s="2">
        <f>[1]!PropsSI("H","Q",J93,"P",E93,$D$2)/1000</f>
        <v>293.61903575164484</v>
      </c>
      <c r="G93" s="2">
        <f>[1]!PropsSI("H","Q",K93,"P",E93,$D$2)/1000</f>
        <v>456.17728298724569</v>
      </c>
      <c r="H93" s="2">
        <f>[1]!PropsSI("S","H",F93*1000,"P",E93,$D$2)/1000</f>
        <v>1.3039253012445577</v>
      </c>
      <c r="I93" s="2">
        <f>[1]!PropsSI("S","H",G93*1000,"P",E93,$D$2)/1000</f>
        <v>1.7790334328695674</v>
      </c>
      <c r="J93" s="2">
        <v>0</v>
      </c>
      <c r="K93" s="2">
        <v>1</v>
      </c>
    </row>
    <row r="94" spans="3:11" x14ac:dyDescent="0.3">
      <c r="C94" s="2">
        <v>70</v>
      </c>
      <c r="D94" s="2">
        <f t="shared" si="2"/>
        <v>343.15</v>
      </c>
      <c r="E94" s="2">
        <f>[1]!PropsSI("P","T",D94,"Q",J94,$D$2)</f>
        <v>609332.2370599556</v>
      </c>
      <c r="F94" s="2">
        <f>[1]!PropsSI("H","Q",J94,"P",E94,$D$2)/1000</f>
        <v>295.06624204767326</v>
      </c>
      <c r="G94" s="2">
        <f>[1]!PropsSI("H","Q",K94,"P",E94,$D$2)/1000</f>
        <v>456.8671225802359</v>
      </c>
      <c r="H94" s="2">
        <f>[1]!PropsSI("S","H",F94*1000,"P",E94,$D$2)/1000</f>
        <v>1.308109940961204</v>
      </c>
      <c r="I94" s="2">
        <f>[1]!PropsSI("S","H",G94*1000,"P",E94,$D$2)/1000</f>
        <v>1.779626422186499</v>
      </c>
      <c r="J94" s="2">
        <v>0</v>
      </c>
      <c r="K94" s="2">
        <v>1</v>
      </c>
    </row>
    <row r="95" spans="3:11" x14ac:dyDescent="0.3">
      <c r="C95" s="2">
        <v>71</v>
      </c>
      <c r="D95" s="2">
        <f t="shared" si="2"/>
        <v>344.15</v>
      </c>
      <c r="E95" s="2">
        <f>[1]!PropsSI("P","T",D95,"Q",J95,$D$2)</f>
        <v>625752.5334837893</v>
      </c>
      <c r="F95" s="2">
        <f>[1]!PropsSI("H","Q",J95,"P",E95,$D$2)/1000</f>
        <v>296.51698696204971</v>
      </c>
      <c r="G95" s="2">
        <f>[1]!PropsSI("H","Q",K95,"P",E95,$D$2)/1000</f>
        <v>457.55443676728549</v>
      </c>
      <c r="H95" s="2">
        <f>[1]!PropsSI("S","H",F95*1000,"P",E95,$D$2)/1000</f>
        <v>1.3122918009169069</v>
      </c>
      <c r="I95" s="2">
        <f>[1]!PropsSI("S","H",G95*1000,"P",E95,$D$2)/1000</f>
        <v>1.7802198840351333</v>
      </c>
      <c r="J95" s="2">
        <v>0</v>
      </c>
      <c r="K95" s="2">
        <v>1</v>
      </c>
    </row>
    <row r="96" spans="3:11" x14ac:dyDescent="0.3">
      <c r="C96" s="2">
        <v>72</v>
      </c>
      <c r="D96" s="2">
        <f t="shared" si="2"/>
        <v>345.15</v>
      </c>
      <c r="E96" s="2">
        <f>[1]!PropsSI("P","T",D96,"Q",J96,$D$2)</f>
        <v>642504.95303017087</v>
      </c>
      <c r="F96" s="2">
        <f>[1]!PropsSI("H","Q",J96,"P",E96,$D$2)/1000</f>
        <v>297.97131079771714</v>
      </c>
      <c r="G96" s="2">
        <f>[1]!PropsSI("H","Q",K96,"P",E96,$D$2)/1000</f>
        <v>458.2391484997417</v>
      </c>
      <c r="H96" s="2">
        <f>[1]!PropsSI("S","H",F96*1000,"P",E96,$D$2)/1000</f>
        <v>1.3164709980938323</v>
      </c>
      <c r="I96" s="2">
        <f>[1]!PropsSI("S","H",G96*1000,"P",E96,$D$2)/1000</f>
        <v>1.7808135671273835</v>
      </c>
      <c r="J96" s="2">
        <v>0</v>
      </c>
      <c r="K96" s="2">
        <v>1</v>
      </c>
    </row>
    <row r="97" spans="3:11" x14ac:dyDescent="0.3">
      <c r="C97" s="2">
        <v>73</v>
      </c>
      <c r="D97" s="2">
        <f t="shared" si="2"/>
        <v>346.15</v>
      </c>
      <c r="E97" s="2">
        <f>[1]!PropsSI("P","T",D97,"Q",J97,$D$2)</f>
        <v>659593.84115800564</v>
      </c>
      <c r="F97" s="2">
        <f>[1]!PropsSI("H","Q",J97,"P",E97,$D$2)/1000</f>
        <v>299.42925506277192</v>
      </c>
      <c r="G97" s="2">
        <f>[1]!PropsSI("H","Q",K97,"P",E97,$D$2)/1000</f>
        <v>458.9211784514672</v>
      </c>
      <c r="H97" s="2">
        <f>[1]!PropsSI("S","H",F97*1000,"P",E97,$D$2)/1000</f>
        <v>1.3206476516842767</v>
      </c>
      <c r="I97" s="2">
        <f>[1]!PropsSI("S","H",G97*1000,"P",E97,$D$2)/1000</f>
        <v>1.7814072165798625</v>
      </c>
      <c r="J97" s="2">
        <v>0</v>
      </c>
      <c r="K97" s="2">
        <v>1</v>
      </c>
    </row>
    <row r="98" spans="3:11" x14ac:dyDescent="0.3">
      <c r="C98" s="2">
        <v>74</v>
      </c>
      <c r="D98" s="2">
        <f t="shared" si="2"/>
        <v>347.15</v>
      </c>
      <c r="E98" s="2">
        <f>[1]!PropsSI("P","T",D98,"Q",J98,$D$2)</f>
        <v>677023.57075233629</v>
      </c>
      <c r="F98" s="2">
        <f>[1]!PropsSI("H","Q",J98,"P",E98,$D$2)/1000</f>
        <v>300.8908625255566</v>
      </c>
      <c r="G98" s="2">
        <f>[1]!PropsSI("H","Q",K98,"P",E98,$D$2)/1000</f>
        <v>459.60044491922241</v>
      </c>
      <c r="H98" s="2">
        <f>[1]!PropsSI("S","H",F98*1000,"P",E98,$D$2)/1000</f>
        <v>1.3248218832165684</v>
      </c>
      <c r="I98" s="2">
        <f>[1]!PropsSI("S","H",G98*1000,"P",E98,$D$2)/1000</f>
        <v>1.7820005736776985</v>
      </c>
      <c r="J98" s="2">
        <v>0</v>
      </c>
      <c r="K98" s="2">
        <v>1</v>
      </c>
    </row>
    <row r="99" spans="3:11" x14ac:dyDescent="0.3">
      <c r="C99" s="2">
        <v>75</v>
      </c>
      <c r="D99" s="2">
        <f t="shared" ref="D99" si="3">C99+273.15</f>
        <v>348.15</v>
      </c>
      <c r="E99" s="2">
        <f>[1]!PropsSI("P","T",D99,"Q",J99,$D$2)</f>
        <v>694798.54258038953</v>
      </c>
      <c r="F99" s="2">
        <f>[1]!PropsSI("H","Q",J99,"P",E99,$D$2)/1000</f>
        <v>302.35617727266879</v>
      </c>
      <c r="G99" s="2">
        <f>[1]!PropsSI("H","Q",K99,"P",E99,$D$2)/1000</f>
        <v>460.27686371759904</v>
      </c>
      <c r="H99" s="2">
        <f>[1]!PropsSI("S","H",F99*1000,"P",E99,$D$2)/1000</f>
        <v>1.3289938166871875</v>
      </c>
      <c r="I99" s="2">
        <f>[1]!PropsSI("S","H",G99*1000,"P",E99,$D$2)/1000</f>
        <v>1.7825933756268793</v>
      </c>
      <c r="J99" s="2">
        <v>0</v>
      </c>
      <c r="K99" s="2">
        <v>1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C4F08-27CD-46C2-ADE6-008DBC602ACB}">
  <dimension ref="A2:R225"/>
  <sheetViews>
    <sheetView zoomScale="70" zoomScaleNormal="70" workbookViewId="0">
      <selection activeCell="G18" sqref="G18"/>
    </sheetView>
  </sheetViews>
  <sheetFormatPr defaultRowHeight="14.4" x14ac:dyDescent="0.3"/>
  <cols>
    <col min="1" max="1" width="8.88671875" style="2"/>
    <col min="4" max="4" width="9" customWidth="1"/>
    <col min="8" max="8" width="11.21875" bestFit="1" customWidth="1"/>
    <col min="10" max="10" width="11.21875" bestFit="1" customWidth="1"/>
  </cols>
  <sheetData>
    <row r="2" spans="2:18" x14ac:dyDescent="0.3">
      <c r="C2" t="s">
        <v>19</v>
      </c>
      <c r="D2" t="s">
        <v>38</v>
      </c>
      <c r="E2" t="s">
        <v>31</v>
      </c>
      <c r="F2" t="s">
        <v>36</v>
      </c>
      <c r="G2" t="s">
        <v>32</v>
      </c>
      <c r="H2" t="s">
        <v>37</v>
      </c>
      <c r="I2" t="s">
        <v>38</v>
      </c>
      <c r="J2" t="s">
        <v>39</v>
      </c>
    </row>
    <row r="3" spans="2:18" x14ac:dyDescent="0.3">
      <c r="N3" s="2"/>
      <c r="O3" s="2"/>
      <c r="P3" s="2"/>
      <c r="Q3" s="2"/>
      <c r="R3" s="2"/>
    </row>
    <row r="4" spans="2:18" x14ac:dyDescent="0.3"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1" t="s">
        <v>40</v>
      </c>
      <c r="K4" t="s">
        <v>21</v>
      </c>
      <c r="L4" s="3">
        <v>0.8</v>
      </c>
      <c r="N4" s="2" t="s">
        <v>42</v>
      </c>
      <c r="O4" s="2"/>
      <c r="P4" s="2"/>
      <c r="Q4" s="2"/>
      <c r="R4" s="2"/>
    </row>
    <row r="5" spans="2:18" x14ac:dyDescent="0.3">
      <c r="B5">
        <v>1</v>
      </c>
      <c r="C5">
        <f>[1]!PropsSI("P","T",E5,"Q",I5,$D$2)</f>
        <v>293169.24777315394</v>
      </c>
      <c r="D5" s="2">
        <f t="shared" ref="D5:D8" si="0">C5/1000</f>
        <v>293.16924777315393</v>
      </c>
      <c r="E5" s="2">
        <f t="shared" ref="E5:E8" si="1">F5+273.15</f>
        <v>292.14999999999998</v>
      </c>
      <c r="F5" s="3">
        <v>19</v>
      </c>
      <c r="G5">
        <f>[1]!PropsSI("H","Q",I5,"P",C5,$D$2)/1000</f>
        <v>244.48049272718106</v>
      </c>
      <c r="H5">
        <f>[1]!PropsSI("S","H",G5*1000,"P",C5,$D$2)/1000</f>
        <v>1.1565416131258723</v>
      </c>
      <c r="I5" s="3">
        <v>0</v>
      </c>
      <c r="K5" t="s">
        <v>22</v>
      </c>
      <c r="L5" s="3">
        <v>0.8</v>
      </c>
      <c r="N5" s="2" t="s">
        <v>44</v>
      </c>
      <c r="O5" s="2"/>
      <c r="P5" s="2"/>
      <c r="Q5" s="2">
        <f>F24</f>
        <v>137</v>
      </c>
      <c r="R5" s="2" t="s">
        <v>43</v>
      </c>
    </row>
    <row r="6" spans="2:18" x14ac:dyDescent="0.3">
      <c r="B6">
        <v>2</v>
      </c>
      <c r="C6">
        <f>C8</f>
        <v>3471509.4858126664</v>
      </c>
      <c r="D6" s="2">
        <f t="shared" si="0"/>
        <v>3471.5094858126663</v>
      </c>
      <c r="E6" s="2">
        <f t="shared" si="1"/>
        <v>294.25010094905531</v>
      </c>
      <c r="F6">
        <f>[1]!PropsSI("T","P",C6,"H",$G6*1000,$D$2)-273.15</f>
        <v>21.100100949055332</v>
      </c>
      <c r="G6" s="2">
        <f>G5+(G7-G5)/L5</f>
        <v>251.57236725578065</v>
      </c>
      <c r="H6">
        <f>[1]!PropsSI("S","H",G6*1000,"P",C6,$D$2)/1000</f>
        <v>1.1613668187114516</v>
      </c>
      <c r="N6" s="2" t="s">
        <v>45</v>
      </c>
      <c r="O6" s="2"/>
      <c r="P6" s="2"/>
      <c r="Q6" s="2">
        <f>C22</f>
        <v>10.39</v>
      </c>
      <c r="R6" s="2" t="s">
        <v>14</v>
      </c>
    </row>
    <row r="7" spans="2:18" x14ac:dyDescent="0.3">
      <c r="B7" t="s">
        <v>12</v>
      </c>
      <c r="C7" s="2">
        <f>C8</f>
        <v>3471509.4858126664</v>
      </c>
      <c r="D7" s="2">
        <f t="shared" si="0"/>
        <v>3471.5094858126663</v>
      </c>
      <c r="E7" s="2">
        <f t="shared" si="1"/>
        <v>293.65233108498347</v>
      </c>
      <c r="F7" s="5">
        <f>[1]!PropsSI("T","P",C7,"H",$G7*1000,$D$2)-273.15</f>
        <v>20.502331084983496</v>
      </c>
      <c r="G7" s="5">
        <f>[1]!PropsSI("H","P",C7,"S",H7*1000,$D$2)/1000</f>
        <v>250.15399235006072</v>
      </c>
      <c r="H7" s="5">
        <f>H5</f>
        <v>1.1565416131258723</v>
      </c>
      <c r="I7" s="1"/>
      <c r="K7" t="s">
        <v>15</v>
      </c>
      <c r="L7" s="3">
        <v>5</v>
      </c>
      <c r="N7" s="2" t="s">
        <v>26</v>
      </c>
      <c r="O7" s="2"/>
      <c r="P7" s="2"/>
      <c r="Q7" s="2">
        <f>C28</f>
        <v>90.85</v>
      </c>
      <c r="R7" s="2" t="s">
        <v>14</v>
      </c>
    </row>
    <row r="8" spans="2:18" x14ac:dyDescent="0.3">
      <c r="B8" s="2">
        <v>3</v>
      </c>
      <c r="C8" s="2">
        <f>[1]!PropsSI("P","T",E8,"Q",I8,$D$2)</f>
        <v>3471509.4858126664</v>
      </c>
      <c r="D8" s="2">
        <f t="shared" si="0"/>
        <v>3471.5094858126663</v>
      </c>
      <c r="E8">
        <f t="shared" si="1"/>
        <v>405.15</v>
      </c>
      <c r="F8" s="4">
        <f>F24-L7</f>
        <v>132</v>
      </c>
      <c r="G8">
        <f>[1]!PropsSI("H","Q",I8,"P",C8,$D$2)/1000</f>
        <v>593.3409230841595</v>
      </c>
      <c r="H8">
        <f>[1]!PropsSI("S","H",G8*1000,"P",C8,$D$2)/1000</f>
        <v>2.1275336769042941</v>
      </c>
      <c r="I8" s="3">
        <v>0</v>
      </c>
      <c r="N8" s="2" t="s">
        <v>46</v>
      </c>
      <c r="O8" s="2"/>
      <c r="P8" s="2"/>
      <c r="Q8" s="2">
        <f>F5</f>
        <v>19</v>
      </c>
      <c r="R8" s="2" t="s">
        <v>43</v>
      </c>
    </row>
    <row r="9" spans="2:18" x14ac:dyDescent="0.3">
      <c r="B9" s="2">
        <v>4</v>
      </c>
      <c r="C9" s="2">
        <f>[1]!PropsSI("P","T",E9,"Q",I9,$D$2)</f>
        <v>394303.91173919238</v>
      </c>
      <c r="D9" s="2">
        <f t="shared" ref="D9:D11" si="2">C9/1000</f>
        <v>394.30391173919236</v>
      </c>
      <c r="E9" s="2">
        <f>F9+273.15</f>
        <v>302.22690715354662</v>
      </c>
      <c r="F9" s="6">
        <v>29.076907153546657</v>
      </c>
      <c r="G9" s="6">
        <f>G8</f>
        <v>593.3409230841595</v>
      </c>
      <c r="H9" s="2">
        <f>[1]!PropsSI("S","H",G9*1000,"P",C9,$D$2)/1000</f>
        <v>2.311599840333189</v>
      </c>
      <c r="I9" s="3">
        <v>1</v>
      </c>
      <c r="J9" s="6">
        <f>[1]!PropsSI("H","Q",I9,"P",C9,$D$2)/1000</f>
        <v>593.34099526312036</v>
      </c>
      <c r="N9" s="2" t="s">
        <v>47</v>
      </c>
      <c r="O9" s="2"/>
      <c r="P9" s="2"/>
      <c r="Q9" s="2">
        <f>L7</f>
        <v>5</v>
      </c>
      <c r="R9" s="2" t="s">
        <v>43</v>
      </c>
    </row>
    <row r="10" spans="2:18" s="2" customFormat="1" x14ac:dyDescent="0.3">
      <c r="B10" s="2">
        <v>5</v>
      </c>
      <c r="C10" s="2">
        <f>C12</f>
        <v>293169.24777315394</v>
      </c>
      <c r="D10" s="2">
        <f t="shared" si="2"/>
        <v>293.16924777315393</v>
      </c>
      <c r="E10" s="2">
        <f t="shared" ref="E10:E11" si="3">F10+273.15</f>
        <v>294.6311034756942</v>
      </c>
      <c r="F10" s="2">
        <f>[1]!PropsSI("T","P",C10,"H",$G10*1000,$D$2)-273.15</f>
        <v>21.481103475694226</v>
      </c>
      <c r="G10" s="2">
        <f>G9-(G9-G11)*L4</f>
        <v>584.2161250582343</v>
      </c>
      <c r="H10" s="2">
        <f>[1]!PropsSI("S","H",$G10*1000,"P",C10,$D$2)/1000</f>
        <v>2.3193595276315042</v>
      </c>
      <c r="I10" s="4">
        <f>[1]!PropsSI("Q","H",G10*1000,"P",C10,$D$2)</f>
        <v>-1</v>
      </c>
      <c r="N10" t="s">
        <v>50</v>
      </c>
      <c r="O10"/>
      <c r="P10"/>
      <c r="Q10">
        <f>F29</f>
        <v>12</v>
      </c>
      <c r="R10" t="s">
        <v>43</v>
      </c>
    </row>
    <row r="11" spans="2:18" s="2" customFormat="1" x14ac:dyDescent="0.3">
      <c r="B11" s="2" t="s">
        <v>30</v>
      </c>
      <c r="C11" s="2">
        <f>C12</f>
        <v>293169.24777315394</v>
      </c>
      <c r="D11" s="2">
        <f t="shared" si="2"/>
        <v>293.16924777315393</v>
      </c>
      <c r="E11" s="2">
        <f t="shared" si="3"/>
        <v>293.33112669822521</v>
      </c>
      <c r="F11" s="2">
        <f>[1]!PropsSI("T","P",C11,"S",$H11*1000,$D$2)-273.15</f>
        <v>20.181126698225228</v>
      </c>
      <c r="G11" s="2">
        <f>[1]!PropsSI("H","P",C11,"S",$H11*1000,$D$2)/1000</f>
        <v>581.93492555175294</v>
      </c>
      <c r="H11" s="2">
        <f>H9</f>
        <v>2.311599840333189</v>
      </c>
      <c r="I11" s="4">
        <f>[1]!PropsSI("Q","H",G11*1000,"P",C11,$D$2)</f>
        <v>-1</v>
      </c>
    </row>
    <row r="12" spans="2:18" x14ac:dyDescent="0.3">
      <c r="B12" s="2">
        <v>6</v>
      </c>
      <c r="C12">
        <f>C5</f>
        <v>293169.24777315394</v>
      </c>
      <c r="D12">
        <f>C12/1000</f>
        <v>293.16924777315393</v>
      </c>
      <c r="E12">
        <f>F12+273.15</f>
        <v>292.14999999999998</v>
      </c>
      <c r="F12" s="4">
        <f>F5</f>
        <v>19</v>
      </c>
      <c r="G12">
        <f>[1]!PropsSI("H","Q",I12,"P",C12,$D$2)/1000</f>
        <v>579.86623154277856</v>
      </c>
      <c r="H12">
        <f>[1]!PropsSI("S","H",G12*1000,"P",C12,$D$2)/1000</f>
        <v>2.3045331887396707</v>
      </c>
      <c r="I12" s="3">
        <v>1</v>
      </c>
    </row>
    <row r="13" spans="2:18" x14ac:dyDescent="0.3">
      <c r="B13" s="2"/>
    </row>
    <row r="14" spans="2:18" x14ac:dyDescent="0.3">
      <c r="B14" s="2" t="s">
        <v>27</v>
      </c>
      <c r="C14">
        <f>C22*((G24-G25)/(G8-G6))</f>
        <v>14.18496789279348</v>
      </c>
      <c r="D14" t="s">
        <v>14</v>
      </c>
      <c r="E14" t="str">
        <f>[1]!PropsSI("P","Q",I9,"H",G9*1000,$D$2)</f>
        <v>Input pair variable is invalid and output(s) are non-trivial; cannot do state update : PropsSI("P","Q",1,"H",593340.9231,"isobutane")</v>
      </c>
    </row>
    <row r="15" spans="2:18" x14ac:dyDescent="0.3">
      <c r="B15" s="2" t="s">
        <v>8</v>
      </c>
      <c r="C15">
        <f>C14*(G6-G5)</f>
        <v>100.59801248790508</v>
      </c>
      <c r="D15" t="s">
        <v>25</v>
      </c>
      <c r="E15" s="6" t="s">
        <v>49</v>
      </c>
      <c r="F15" s="6"/>
      <c r="G15" s="6"/>
      <c r="H15" s="6"/>
    </row>
    <row r="16" spans="2:18" x14ac:dyDescent="0.3">
      <c r="B16" s="2" t="s">
        <v>9</v>
      </c>
      <c r="C16">
        <f>C14*(G9-G10)</f>
        <v>129.43496702597432</v>
      </c>
      <c r="D16" t="s">
        <v>25</v>
      </c>
    </row>
    <row r="17" spans="1:17" x14ac:dyDescent="0.3">
      <c r="B17" s="2" t="s">
        <v>10</v>
      </c>
      <c r="C17">
        <f>C16-C15</f>
        <v>28.836954538069236</v>
      </c>
      <c r="D17" t="s">
        <v>25</v>
      </c>
    </row>
    <row r="18" spans="1:17" x14ac:dyDescent="0.3">
      <c r="B18" s="2" t="s">
        <v>11</v>
      </c>
      <c r="C18">
        <f>C14*(G6-G8)</f>
        <v>-4847.97599119195</v>
      </c>
      <c r="D18" t="s">
        <v>25</v>
      </c>
    </row>
    <row r="19" spans="1:17" x14ac:dyDescent="0.3">
      <c r="B19" s="2"/>
    </row>
    <row r="20" spans="1:17" x14ac:dyDescent="0.3">
      <c r="B20" s="2"/>
    </row>
    <row r="21" spans="1:17" x14ac:dyDescent="0.3">
      <c r="A21" s="2" t="s">
        <v>13</v>
      </c>
      <c r="B21" s="2" t="s">
        <v>23</v>
      </c>
    </row>
    <row r="22" spans="1:17" x14ac:dyDescent="0.3">
      <c r="B22" s="2" t="s">
        <v>27</v>
      </c>
      <c r="C22" s="3">
        <v>10.39</v>
      </c>
      <c r="D22" t="s">
        <v>14</v>
      </c>
    </row>
    <row r="23" spans="1:17" x14ac:dyDescent="0.3">
      <c r="B23" s="2"/>
      <c r="C23" t="s">
        <v>0</v>
      </c>
      <c r="D23" t="s">
        <v>1</v>
      </c>
      <c r="E23" t="s">
        <v>2</v>
      </c>
      <c r="F23" t="s">
        <v>3</v>
      </c>
      <c r="G23" t="s">
        <v>4</v>
      </c>
      <c r="H23" t="s">
        <v>5</v>
      </c>
      <c r="I23" t="s">
        <v>24</v>
      </c>
    </row>
    <row r="24" spans="1:17" x14ac:dyDescent="0.3">
      <c r="B24" s="2">
        <v>7</v>
      </c>
      <c r="C24">
        <v>400000</v>
      </c>
      <c r="D24">
        <f>C24/1000</f>
        <v>400</v>
      </c>
      <c r="E24">
        <f>F24+273.15</f>
        <v>410.15</v>
      </c>
      <c r="F24" s="3">
        <v>137</v>
      </c>
      <c r="G24">
        <f>[1]!PropsSI("H","T",E24,"P",C24,$B$21)/1000</f>
        <v>576.3494114499108</v>
      </c>
      <c r="H24">
        <f>[1]!PropsSI("S","T",E24,"P",C24,$B$21)/1000</f>
        <v>1.7079941865419475</v>
      </c>
      <c r="I24">
        <f>[1]!PropsSI("C","T",E24,"P",C24,$B$21)</f>
        <v>4275.7147490810339</v>
      </c>
    </row>
    <row r="25" spans="1:17" x14ac:dyDescent="0.3">
      <c r="B25" s="2">
        <v>8</v>
      </c>
      <c r="C25">
        <v>350000</v>
      </c>
      <c r="D25">
        <f>C25/1000</f>
        <v>350</v>
      </c>
      <c r="E25">
        <f>F25+273.15</f>
        <v>299.25010094905531</v>
      </c>
      <c r="F25">
        <f>F6+L7</f>
        <v>26.100100949055332</v>
      </c>
      <c r="G25">
        <f>[1]!PropsSI("H","T",E25,"P",C25,$B$21)/1000</f>
        <v>109.74921980487231</v>
      </c>
      <c r="H25">
        <f>[1]!PropsSI("S","T",E25,"P",C25,$B$21)/1000</f>
        <v>0.38253165388984789</v>
      </c>
      <c r="I25">
        <f>[1]!PropsSI("C","T",E25,"P",C25,$B$21)</f>
        <v>4180.1825958262289</v>
      </c>
    </row>
    <row r="27" spans="1:17" x14ac:dyDescent="0.3">
      <c r="A27" s="2" t="s">
        <v>28</v>
      </c>
      <c r="B27" s="2" t="s">
        <v>23</v>
      </c>
      <c r="C27" s="2"/>
    </row>
    <row r="28" spans="1:17" x14ac:dyDescent="0.3">
      <c r="B28" s="2" t="s">
        <v>27</v>
      </c>
      <c r="C28" s="3">
        <v>90.85</v>
      </c>
    </row>
    <row r="29" spans="1:17" x14ac:dyDescent="0.3">
      <c r="B29" s="2">
        <v>9</v>
      </c>
      <c r="C29" s="2">
        <v>101325</v>
      </c>
      <c r="D29">
        <f>C29/1000</f>
        <v>101.325</v>
      </c>
      <c r="E29">
        <f>F29+273.15</f>
        <v>285.14999999999998</v>
      </c>
      <c r="F29" s="3">
        <v>12</v>
      </c>
      <c r="G29">
        <f>[1]!PropsSI("H","T",E29,"P",C29,$B$27)/1000</f>
        <v>50.506131292409187</v>
      </c>
      <c r="H29">
        <f>[1]!PropsSI("S","T",E29,"P",C29,$B$21)/1000</f>
        <v>0.18059406365057221</v>
      </c>
      <c r="L29" s="2"/>
      <c r="M29" s="2"/>
      <c r="N29" s="2"/>
      <c r="O29" s="2"/>
      <c r="P29" s="2"/>
      <c r="Q29" s="2"/>
    </row>
    <row r="30" spans="1:17" x14ac:dyDescent="0.3">
      <c r="B30" s="2">
        <v>10</v>
      </c>
      <c r="C30" s="2">
        <v>101325</v>
      </c>
      <c r="D30">
        <f>C30/1000</f>
        <v>101.325</v>
      </c>
      <c r="E30">
        <f>G30+273.15</f>
        <v>378.12585065047028</v>
      </c>
      <c r="F30">
        <f>[1]!PropsSI("T","P",C30,"H",$G30*1000,$B$27)-273.15</f>
        <v>25.013328552804182</v>
      </c>
      <c r="G30">
        <f>G29-(G5-G9)*(C14/C28)</f>
        <v>104.97585065047033</v>
      </c>
      <c r="H30">
        <f>[1]!PropsSI("S","T",E30,"P",C30,$B$21)/1000</f>
        <v>7.3819801433894092</v>
      </c>
      <c r="L30" s="2"/>
      <c r="M30" s="2"/>
      <c r="N30" s="2"/>
      <c r="O30" s="2"/>
      <c r="P30" s="2"/>
      <c r="Q30" s="2"/>
    </row>
    <row r="31" spans="1:17" x14ac:dyDescent="0.3">
      <c r="B31" s="2"/>
      <c r="C31" s="2"/>
      <c r="L31" s="2"/>
      <c r="M31" s="2"/>
      <c r="N31" s="2"/>
      <c r="O31" s="2"/>
      <c r="P31" s="2"/>
      <c r="Q31" s="2"/>
    </row>
    <row r="32" spans="1:17" x14ac:dyDescent="0.3">
      <c r="B32" s="2"/>
      <c r="C32" s="2"/>
      <c r="L32" s="2"/>
      <c r="M32" s="2"/>
      <c r="N32" s="2"/>
      <c r="O32" s="2"/>
      <c r="P32" s="2"/>
      <c r="Q32" s="2"/>
    </row>
    <row r="33" spans="2:17" x14ac:dyDescent="0.3">
      <c r="B33" s="2" t="s">
        <v>29</v>
      </c>
      <c r="C33" s="2">
        <f>(-C17/C18)*100</f>
        <v>0.5948246152716451</v>
      </c>
      <c r="D33" t="s">
        <v>33</v>
      </c>
      <c r="L33" s="2"/>
      <c r="M33" s="2"/>
      <c r="N33" s="2"/>
      <c r="O33" s="2"/>
      <c r="P33" s="2"/>
      <c r="Q33" s="2"/>
    </row>
    <row r="34" spans="2:17" x14ac:dyDescent="0.3">
      <c r="B34" s="2"/>
      <c r="C34" s="2"/>
      <c r="L34" s="2"/>
      <c r="M34" s="2"/>
      <c r="N34" s="2"/>
      <c r="O34" s="2"/>
      <c r="P34" s="2"/>
      <c r="Q34" s="2"/>
    </row>
    <row r="35" spans="2:17" x14ac:dyDescent="0.3">
      <c r="B35" s="2"/>
      <c r="C35" s="2"/>
      <c r="L35" s="2"/>
      <c r="M35" s="2"/>
      <c r="N35" s="2"/>
      <c r="O35" s="2"/>
      <c r="P35" s="2"/>
      <c r="Q35" s="2"/>
    </row>
    <row r="36" spans="2:17" x14ac:dyDescent="0.3">
      <c r="B36" s="2" t="s">
        <v>56</v>
      </c>
      <c r="C36" s="2" t="s">
        <v>56</v>
      </c>
      <c r="D36" t="s">
        <v>57</v>
      </c>
      <c r="E36" t="s">
        <v>52</v>
      </c>
      <c r="F36" t="s">
        <v>53</v>
      </c>
      <c r="G36" t="s">
        <v>54</v>
      </c>
      <c r="H36" t="s">
        <v>55</v>
      </c>
      <c r="L36" s="2"/>
      <c r="M36" s="2"/>
      <c r="N36" s="2"/>
      <c r="O36" s="2"/>
      <c r="P36" s="2"/>
      <c r="Q36" s="2"/>
    </row>
    <row r="37" spans="2:17" x14ac:dyDescent="0.3">
      <c r="B37" s="2">
        <v>10</v>
      </c>
      <c r="C37" s="2">
        <f>B37+273.15</f>
        <v>283.14999999999998</v>
      </c>
      <c r="D37">
        <f>[1]!PropsSI("P","T",C37,"Q",I37,$D$2)</f>
        <v>220614.41818168003</v>
      </c>
      <c r="E37">
        <f>[1]!PropsSI("H","Q",I37,"P",D37,$D$2)/1000</f>
        <v>223.14894008416485</v>
      </c>
      <c r="F37">
        <f>[1]!PropsSI("H","Q",J37,"P",D37,$D$2)/1000</f>
        <v>567.77784849081115</v>
      </c>
      <c r="G37">
        <f>[1]!PropsSI("S","H",E37*1000,"P",D37,$D$2)/1000</f>
        <v>1.082829492505694</v>
      </c>
      <c r="H37">
        <f>[1]!PropsSI("S","H",F37*1000,"P",D37,$D$2)/1000</f>
        <v>2.2999543676836587</v>
      </c>
      <c r="I37">
        <v>0</v>
      </c>
      <c r="J37">
        <v>1</v>
      </c>
      <c r="L37" s="2"/>
      <c r="M37" s="2"/>
      <c r="N37" s="2"/>
      <c r="O37" s="2"/>
      <c r="P37" s="2"/>
      <c r="Q37" s="2"/>
    </row>
    <row r="38" spans="2:17" x14ac:dyDescent="0.3">
      <c r="B38" s="2">
        <v>11</v>
      </c>
      <c r="C38" s="2">
        <f t="shared" ref="C38:C101" si="4">B38+273.15</f>
        <v>284.14999999999998</v>
      </c>
      <c r="D38" s="2">
        <f>[1]!PropsSI("P","T",C38,"Q",I38,$D$2)</f>
        <v>227919.86462039204</v>
      </c>
      <c r="E38" s="2">
        <f>[1]!PropsSI("H","Q",I38,"P",D38,$D$2)/1000</f>
        <v>225.49523040398924</v>
      </c>
      <c r="F38" s="2">
        <f>[1]!PropsSI("H","Q",J38,"P",D38,$D$2)/1000</f>
        <v>569.12213454131665</v>
      </c>
      <c r="G38" s="2">
        <f>[1]!PropsSI("S","H",E38*1000,"P",D38,$D$2)/1000</f>
        <v>1.091055957616708</v>
      </c>
      <c r="H38" s="2">
        <f>[1]!PropsSI("S","H",F38*1000,"P",D38,$D$2)/1000</f>
        <v>2.3003711226257439</v>
      </c>
      <c r="I38" s="2">
        <v>0</v>
      </c>
      <c r="J38" s="2">
        <v>1</v>
      </c>
      <c r="L38" s="2"/>
      <c r="M38" s="2"/>
      <c r="N38" s="2"/>
      <c r="O38" s="2"/>
      <c r="P38" s="2"/>
      <c r="Q38" s="2"/>
    </row>
    <row r="39" spans="2:17" x14ac:dyDescent="0.3">
      <c r="B39" s="2">
        <v>12</v>
      </c>
      <c r="C39" s="2">
        <f t="shared" si="4"/>
        <v>285.14999999999998</v>
      </c>
      <c r="D39" s="2">
        <f>[1]!PropsSI("P","T",C39,"Q",I39,$D$2)</f>
        <v>235407.54509684193</v>
      </c>
      <c r="E39" s="2">
        <f>[1]!PropsSI("H","Q",I39,"P",D39,$D$2)/1000</f>
        <v>227.84739103144</v>
      </c>
      <c r="F39" s="2">
        <f>[1]!PropsSI("H","Q",J39,"P",D39,$D$2)/1000</f>
        <v>570.46626104382369</v>
      </c>
      <c r="G39" s="2">
        <f>[1]!PropsSI("S","H",E39*1000,"P",D39,$D$2)/1000</f>
        <v>1.0992729217912183</v>
      </c>
      <c r="H39" s="2">
        <f>[1]!PropsSI("S","H",F39*1000,"P",D39,$D$2)/1000</f>
        <v>2.3008120065268445</v>
      </c>
      <c r="I39" s="2">
        <v>0</v>
      </c>
      <c r="J39" s="2">
        <v>1</v>
      </c>
      <c r="L39" s="2"/>
      <c r="M39" s="2"/>
      <c r="N39" s="2"/>
      <c r="O39" s="2"/>
      <c r="P39" s="2"/>
      <c r="Q39" s="2"/>
    </row>
    <row r="40" spans="2:17" x14ac:dyDescent="0.3">
      <c r="B40" s="2">
        <v>13</v>
      </c>
      <c r="C40" s="2">
        <f t="shared" si="4"/>
        <v>286.14999999999998</v>
      </c>
      <c r="D40" s="2">
        <f>[1]!PropsSI("P","T",C40,"Q",I40,$D$2)</f>
        <v>243080.35886474448</v>
      </c>
      <c r="E40" s="2">
        <f>[1]!PropsSI("H","Q",I40,"P",D40,$D$2)/1000</f>
        <v>230.20546408053579</v>
      </c>
      <c r="F40" s="2">
        <f>[1]!PropsSI("H","Q",J40,"P",D40,$D$2)/1000</f>
        <v>571.81017623999867</v>
      </c>
      <c r="G40" s="2">
        <f>[1]!PropsSI("S","H",E40*1000,"P",D40,$D$2)/1000</f>
        <v>1.1074805755745296</v>
      </c>
      <c r="H40" s="2">
        <f>[1]!PropsSI("S","H",F40*1000,"P",D40,$D$2)/1000</f>
        <v>2.3012765293031503</v>
      </c>
      <c r="I40" s="2">
        <v>0</v>
      </c>
      <c r="J40" s="2">
        <v>1</v>
      </c>
      <c r="L40" s="2"/>
      <c r="M40" s="2"/>
      <c r="N40" s="2"/>
      <c r="O40" s="2"/>
      <c r="P40" s="2"/>
      <c r="Q40" s="2"/>
    </row>
    <row r="41" spans="2:17" x14ac:dyDescent="0.3">
      <c r="B41" s="2">
        <v>14</v>
      </c>
      <c r="C41" s="2">
        <f t="shared" si="4"/>
        <v>287.14999999999998</v>
      </c>
      <c r="D41" s="2">
        <f>[1]!PropsSI("P","T",C41,"Q",I41,$D$2)</f>
        <v>250941.22002241138</v>
      </c>
      <c r="E41" s="2">
        <f>[1]!PropsSI("H","Q",I41,"P",D41,$D$2)/1000</f>
        <v>232.569492212672</v>
      </c>
      <c r="F41" s="2">
        <f>[1]!PropsSI("H","Q",J41,"P",D41,$D$2)/1000</f>
        <v>573.15382760639864</v>
      </c>
      <c r="G41" s="2">
        <f>[1]!PropsSI("S","H",E41*1000,"P",D41,$D$2)/1000</f>
        <v>1.1156791091542817</v>
      </c>
      <c r="H41" s="2">
        <f>[1]!PropsSI("S","H",F41*1000,"P",D41,$D$2)/1000</f>
        <v>2.3017642054234493</v>
      </c>
      <c r="I41" s="2">
        <v>0</v>
      </c>
      <c r="J41" s="2">
        <v>1</v>
      </c>
    </row>
    <row r="42" spans="2:17" x14ac:dyDescent="0.3">
      <c r="B42" s="2">
        <v>15</v>
      </c>
      <c r="C42" s="2">
        <f t="shared" si="4"/>
        <v>288.14999999999998</v>
      </c>
      <c r="D42" s="2">
        <f>[1]!PropsSI("P","T",C42,"Q",I42,$D$2)</f>
        <v>258993.05733638228</v>
      </c>
      <c r="E42" s="2">
        <f>[1]!PropsSI("H","Q",I42,"P",D42,$D$2)/1000</f>
        <v>234.93951865297376</v>
      </c>
      <c r="F42" s="2">
        <f>[1]!PropsSI("H","Q",J42,"P",D42,$D$2)/1000</f>
        <v>574.49716182637201</v>
      </c>
      <c r="G42" s="2">
        <f>[1]!PropsSI("S","H",E42*1000,"P",D42,$D$2)/1000</f>
        <v>1.1238687124192637</v>
      </c>
      <c r="H42" s="2">
        <f>[1]!PropsSI("S","H",F42*1000,"P",D42,$D$2)/1000</f>
        <v>2.3022745537288967</v>
      </c>
      <c r="I42" s="2">
        <v>0</v>
      </c>
      <c r="J42" s="2">
        <v>1</v>
      </c>
    </row>
    <row r="43" spans="2:17" x14ac:dyDescent="0.3">
      <c r="B43" s="2">
        <v>16</v>
      </c>
      <c r="C43" s="2">
        <f t="shared" si="4"/>
        <v>289.14999999999998</v>
      </c>
      <c r="D43" s="2">
        <f>[1]!PropsSI("P","T",C43,"Q",I43,$D$2)</f>
        <v>267238.81407505507</v>
      </c>
      <c r="E43" s="2">
        <f>[1]!PropsSI("H","Q",I43,"P",D43,$D$2)/1000</f>
        <v>237.31558720788766</v>
      </c>
      <c r="F43" s="2">
        <f>[1]!PropsSI("H","Q",J43,"P",D43,$D$2)/1000</f>
        <v>575.84012476172006</v>
      </c>
      <c r="G43" s="2">
        <f>[1]!PropsSI("S","H",E43*1000,"P",D43,$D$2)/1000</f>
        <v>1.1320495750213275</v>
      </c>
      <c r="H43" s="2">
        <f>[1]!PropsSI("S","H",F43*1000,"P",D43,$D$2)/1000</f>
        <v>2.3028070972548456</v>
      </c>
      <c r="I43" s="2">
        <v>0</v>
      </c>
      <c r="J43" s="2">
        <v>1</v>
      </c>
    </row>
    <row r="44" spans="2:17" x14ac:dyDescent="0.3">
      <c r="B44" s="2">
        <v>17</v>
      </c>
      <c r="C44" s="2">
        <f t="shared" si="4"/>
        <v>290.14999999999998</v>
      </c>
      <c r="D44" s="2">
        <f>[1]!PropsSI("P","T",C44,"Q",I44,$D$2)</f>
        <v>275681.44784972974</v>
      </c>
      <c r="E44" s="2">
        <f>[1]!PropsSI("H","Q",I44,"P",D44,$D$2)/1000</f>
        <v>239.69774228315794</v>
      </c>
      <c r="F44" s="2">
        <f>[1]!PropsSI("H","Q",J44,"P",D44,$D$2)/1000</f>
        <v>577.18266142368998</v>
      </c>
      <c r="G44" s="2">
        <f>[1]!PropsSI("S","H",E44*1000,"P",D44,$D$2)/1000</f>
        <v>1.140221886437415</v>
      </c>
      <c r="H44" s="2">
        <f>[1]!PropsSI("S","H",F44*1000,"P",D44,$D$2)/1000</f>
        <v>2.3033613630547101</v>
      </c>
      <c r="I44" s="2">
        <v>0</v>
      </c>
      <c r="J44" s="2">
        <v>1</v>
      </c>
    </row>
    <row r="45" spans="2:17" x14ac:dyDescent="0.3">
      <c r="B45" s="2">
        <v>18</v>
      </c>
      <c r="C45" s="2">
        <f t="shared" si="4"/>
        <v>291.14999999999998</v>
      </c>
      <c r="D45" s="2">
        <f>[1]!PropsSI("P","T",C45,"Q",I45,$D$2)</f>
        <v>284323.93046381429</v>
      </c>
      <c r="E45" s="2">
        <f>[1]!PropsSI("H","Q",I45,"P",D45,$D$2)/1000</f>
        <v>242.08602890242423</v>
      </c>
      <c r="F45" s="2">
        <f>[1]!PropsSI("H","Q",J45,"P",D45,$D$2)/1000</f>
        <v>578.52471594348572</v>
      </c>
      <c r="G45" s="2">
        <f>[1]!PropsSI("S","H",E45*1000,"P",D45,$D$2)/1000</f>
        <v>1.1483858360324875</v>
      </c>
      <c r="H45" s="2">
        <f>[1]!PropsSI("S","H",F45*1000,"P",D45,$D$2)/1000</f>
        <v>2.3039368820261097</v>
      </c>
      <c r="I45" s="2">
        <v>0</v>
      </c>
      <c r="J45" s="2">
        <v>1</v>
      </c>
    </row>
    <row r="46" spans="2:17" x14ac:dyDescent="0.3">
      <c r="B46" s="2">
        <v>19</v>
      </c>
      <c r="C46" s="2">
        <f t="shared" si="4"/>
        <v>292.14999999999998</v>
      </c>
      <c r="D46" s="2">
        <f>[1]!PropsSI("P","T",C46,"Q",I46,$D$2)</f>
        <v>293169.24777315394</v>
      </c>
      <c r="E46" s="2">
        <f>[1]!PropsSI("H","Q",I46,"P",D46,$D$2)/1000</f>
        <v>244.48049272718106</v>
      </c>
      <c r="F46" s="2">
        <f>[1]!PropsSI("H","Q",J46,"P",D46,$D$2)/1000</f>
        <v>579.86623154277856</v>
      </c>
      <c r="G46" s="2">
        <f>[1]!PropsSI("S","H",E46*1000,"P",D46,$D$2)/1000</f>
        <v>1.1565416131258723</v>
      </c>
      <c r="H46" s="2">
        <f>[1]!PropsSI("S","H",F46*1000,"P",D46,$D$2)/1000</f>
        <v>2.3045331887396707</v>
      </c>
      <c r="I46" s="2">
        <v>0</v>
      </c>
      <c r="J46" s="2">
        <v>1</v>
      </c>
    </row>
    <row r="47" spans="2:17" x14ac:dyDescent="0.3">
      <c r="B47" s="2">
        <v>20</v>
      </c>
      <c r="C47" s="2">
        <f t="shared" si="4"/>
        <v>293.14999999999998</v>
      </c>
      <c r="D47" s="2">
        <f>[1]!PropsSI("P","T",C47,"Q",I47,$D$2)</f>
        <v>302220.39955348329</v>
      </c>
      <c r="E47" s="2">
        <f>[1]!PropsSI("H","Q",I47,"P",D47,$D$2)/1000</f>
        <v>246.88118007698145</v>
      </c>
      <c r="F47" s="2">
        <f>[1]!PropsSI("H","Q",J47,"P",D47,$D$2)/1000</f>
        <v>581.20715050364538</v>
      </c>
      <c r="G47" s="2">
        <f>[1]!PropsSI("S","H",E47*1000,"P",D47,$D$2)/1000</f>
        <v>1.1646894070571325</v>
      </c>
      <c r="H47" s="2">
        <f>[1]!PropsSI("S","H",F47*1000,"P",D47,$D$2)/1000</f>
        <v>2.3051498212704358</v>
      </c>
      <c r="I47" s="2">
        <v>0</v>
      </c>
      <c r="J47" s="2">
        <v>1</v>
      </c>
    </row>
    <row r="48" spans="2:17" x14ac:dyDescent="0.3">
      <c r="B48" s="2">
        <v>21</v>
      </c>
      <c r="C48" s="2">
        <f t="shared" si="4"/>
        <v>294.14999999999998</v>
      </c>
      <c r="D48" s="2">
        <f>[1]!PropsSI("P","T",C48,"Q",I48,$D$2)</f>
        <v>311480.39937877434</v>
      </c>
      <c r="E48" s="2">
        <f>[1]!PropsSI("H","Q",I48,"P",D48,$D$2)/1000</f>
        <v>249.28813795084875</v>
      </c>
      <c r="F48" s="2">
        <f>[1]!PropsSI("H","Q",J48,"P",D48,$D$2)/1000</f>
        <v>582.54741413852594</v>
      </c>
      <c r="G48" s="2">
        <f>[1]!PropsSI("S","H",E48*1000,"P",D48,$D$2)/1000</f>
        <v>1.1728294072547591</v>
      </c>
      <c r="H48" s="2">
        <f>[1]!PropsSI("S","H",F48*1000,"P",D48,$D$2)/1000</f>
        <v>2.305786321032246</v>
      </c>
      <c r="I48" s="2">
        <v>0</v>
      </c>
      <c r="J48" s="2">
        <v>1</v>
      </c>
    </row>
    <row r="49" spans="2:10" x14ac:dyDescent="0.3">
      <c r="B49" s="2">
        <v>22</v>
      </c>
      <c r="C49" s="2">
        <f t="shared" si="4"/>
        <v>295.14999999999998</v>
      </c>
      <c r="D49" s="2">
        <f>[1]!PropsSI("P","T",C49,"Q",I49,$D$2)</f>
        <v>320952.27450957824</v>
      </c>
      <c r="E49" s="2">
        <f>[1]!PropsSI("H","Q",I49,"P",D49,$D$2)/1000</f>
        <v>251.70141404961632</v>
      </c>
      <c r="F49" s="2">
        <f>[1]!PropsSI("H","Q",J49,"P",D49,$D$2)/1000</f>
        <v>583.88696276007227</v>
      </c>
      <c r="G49" s="2">
        <f>[1]!PropsSI("S","H",E49*1000,"P",D49,$D$2)/1000</f>
        <v>1.1809618033066287</v>
      </c>
      <c r="H49" s="2">
        <f>[1]!PropsSI("S","H",F49*1000,"P",D49,$D$2)/1000</f>
        <v>2.3064422326151597</v>
      </c>
      <c r="I49" s="2">
        <v>0</v>
      </c>
      <c r="J49" s="2">
        <v>1</v>
      </c>
    </row>
    <row r="50" spans="2:10" x14ac:dyDescent="0.3">
      <c r="B50" s="2">
        <v>23</v>
      </c>
      <c r="C50" s="2">
        <f t="shared" si="4"/>
        <v>296.14999999999998</v>
      </c>
      <c r="D50" s="2">
        <f>[1]!PropsSI("P","T",C50,"Q",I50,$D$2)</f>
        <v>330639.06579042232</v>
      </c>
      <c r="E50" s="2">
        <f>[1]!PropsSI("H","Q",I50,"P",D50,$D$2)/1000</f>
        <v>254.12105679889504</v>
      </c>
      <c r="F50" s="2">
        <f>[1]!PropsSI("H","Q",J50,"P",D50,$D$2)/1000</f>
        <v>585.22573565072901</v>
      </c>
      <c r="G50" s="2">
        <f>[1]!PropsSI("S","H",E50*1000,"P",D50,$D$2)/1000</f>
        <v>1.189086785031227</v>
      </c>
      <c r="H50" s="2">
        <f>[1]!PropsSI("S","H",F50*1000,"P",D50,$D$2)/1000</f>
        <v>2.3071171036258131</v>
      </c>
      <c r="I50" s="2">
        <v>0</v>
      </c>
      <c r="J50" s="2">
        <v>1</v>
      </c>
    </row>
    <row r="51" spans="2:10" x14ac:dyDescent="0.3">
      <c r="B51" s="2">
        <v>24</v>
      </c>
      <c r="C51" s="2">
        <f t="shared" si="4"/>
        <v>297.14999999999998</v>
      </c>
      <c r="D51" s="2">
        <f>[1]!PropsSI("P","T",C51,"Q",I51,$D$2)</f>
        <v>340543.82755941886</v>
      </c>
      <c r="E51" s="2">
        <f>[1]!PropsSI("H","Q",I51,"P",D51,$D$2)/1000</f>
        <v>256.54711537345645</v>
      </c>
      <c r="F51" s="2">
        <f>[1]!PropsSI("H","Q",J51,"P",D51,$D$2)/1000</f>
        <v>586.56367103243463</v>
      </c>
      <c r="G51" s="2">
        <f>[1]!PropsSI("S","H",E51*1000,"P",D51,$D$2)/1000</f>
        <v>1.1972045425522053</v>
      </c>
      <c r="H51" s="2">
        <f>[1]!PropsSI("S","H",F51*1000,"P",D51,$D$2)/1000</f>
        <v>2.3078104845307772</v>
      </c>
      <c r="I51" s="2">
        <v>0</v>
      </c>
      <c r="J51" s="2">
        <v>1</v>
      </c>
    </row>
    <row r="52" spans="2:10" x14ac:dyDescent="0.3">
      <c r="B52" s="2">
        <v>25</v>
      </c>
      <c r="C52" s="2">
        <f t="shared" si="4"/>
        <v>298.14999999999998</v>
      </c>
      <c r="D52" s="2">
        <f>[1]!PropsSI("P","T",C52,"Q",I52,$D$2)</f>
        <v>350669.62756791036</v>
      </c>
      <c r="E52" s="2">
        <f>[1]!PropsSI("H","Q",I52,"P",D52,$D$2)/1000</f>
        <v>258.97963972237227</v>
      </c>
      <c r="F52" s="2">
        <f>[1]!PropsSI("H","Q",J52,"P",D52,$D$2)/1000</f>
        <v>587.90070603598213</v>
      </c>
      <c r="G52" s="2">
        <f>[1]!PropsSI("S","H",E52*1000,"P",D52,$D$2)/1000</f>
        <v>1.2053152663740383</v>
      </c>
      <c r="H52" s="2">
        <f>[1]!PropsSI("S","H",F52*1000,"P",D52,$D$2)/1000</f>
        <v>2.3085219285024166</v>
      </c>
      <c r="I52" s="2">
        <v>0</v>
      </c>
      <c r="J52" s="2">
        <v>1</v>
      </c>
    </row>
    <row r="53" spans="2:10" x14ac:dyDescent="0.3">
      <c r="B53" s="2">
        <v>26</v>
      </c>
      <c r="C53" s="2">
        <f t="shared" si="4"/>
        <v>299.14999999999998</v>
      </c>
      <c r="D53" s="2">
        <f>[1]!PropsSI("P","T",C53,"Q",I53,$D$2)</f>
        <v>361019.54691219504</v>
      </c>
      <c r="E53" s="2">
        <f>[1]!PropsSI("H","Q",I53,"P",D53,$D$2)/1000</f>
        <v>261.41868059542986</v>
      </c>
      <c r="F53" s="2">
        <f>[1]!PropsSI("H","Q",J53,"P",D53,$D$2)/1000</f>
        <v>589.23677667014238</v>
      </c>
      <c r="G53" s="2">
        <f>[1]!PropsSI("S","H",E53*1000,"P",D53,$D$2)/1000</f>
        <v>1.2134191474604337</v>
      </c>
      <c r="H53" s="2">
        <f>[1]!PropsSI("S","H",F53*1000,"P",D53,$D$2)/1000</f>
        <v>2.3092509912668087</v>
      </c>
      <c r="I53" s="2">
        <v>0</v>
      </c>
      <c r="J53" s="2">
        <v>1</v>
      </c>
    </row>
    <row r="54" spans="2:10" x14ac:dyDescent="0.3">
      <c r="B54" s="2">
        <v>27</v>
      </c>
      <c r="C54" s="2">
        <f t="shared" si="4"/>
        <v>300.14999999999998</v>
      </c>
      <c r="D54" s="2">
        <f>[1]!PropsSI("P","T",C54,"Q",I54,$D$2)</f>
        <v>371596.6799764582</v>
      </c>
      <c r="E54" s="2">
        <f>[1]!PropsSI("H","Q",I54,"P",D54,$D$2)/1000</f>
        <v>263.86428957047957</v>
      </c>
      <c r="F54" s="2">
        <f>[1]!PropsSI("H","Q",J54,"P",D54,$D$2)/1000</f>
        <v>590.57181779009045</v>
      </c>
      <c r="G54" s="2">
        <f>[1]!PropsSI("S","H",E54*1000,"P",D54,$D$2)/1000</f>
        <v>1.2215163773143431</v>
      </c>
      <c r="H54" s="2">
        <f>[1]!PropsSI("S","H",F54*1000,"P",D54,$D$2)/1000</f>
        <v>2.3099972309527121</v>
      </c>
      <c r="I54" s="2">
        <v>0</v>
      </c>
      <c r="J54" s="2">
        <v>1</v>
      </c>
    </row>
    <row r="55" spans="2:10" x14ac:dyDescent="0.3">
      <c r="B55" s="2">
        <v>28</v>
      </c>
      <c r="C55" s="2">
        <f t="shared" si="4"/>
        <v>301.14999999999998</v>
      </c>
      <c r="D55" s="2">
        <f>[1]!PropsSI("P","T",C55,"Q",I55,$D$2)</f>
        <v>382404.13438829681</v>
      </c>
      <c r="E55" s="2">
        <f>[1]!PropsSI("H","Q",I55,"P",D55,$D$2)/1000</f>
        <v>266.31651908205532</v>
      </c>
      <c r="F55" s="2">
        <f>[1]!PropsSI("H","Q",J55,"P",D55,$D$2)/1000</f>
        <v>591.90576306493358</v>
      </c>
      <c r="G55" s="2">
        <f>[1]!PropsSI("S","H",E55*1000,"P",D55,$D$2)/1000</f>
        <v>1.2296071480606148</v>
      </c>
      <c r="H55" s="2">
        <f>[1]!PropsSI("S","H",F55*1000,"P",D55,$D$2)/1000</f>
        <v>2.3107602079404925</v>
      </c>
      <c r="I55" s="2">
        <v>0</v>
      </c>
      <c r="J55" s="2">
        <v>1</v>
      </c>
    </row>
    <row r="56" spans="2:10" x14ac:dyDescent="0.3">
      <c r="B56" s="2">
        <v>29</v>
      </c>
      <c r="C56" s="2">
        <f t="shared" si="4"/>
        <v>302.14999999999998</v>
      </c>
      <c r="D56" s="2">
        <f>[1]!PropsSI("P","T",C56,"Q",I56,$D$2)</f>
        <v>393445.03098838287</v>
      </c>
      <c r="E56" s="2">
        <f>[1]!PropsSI("H","Q",I56,"P",D56,$D$2)/1000</f>
        <v>268.7754224515046</v>
      </c>
      <c r="F56" s="2">
        <f>[1]!PropsSI("H","Q",J56,"P",D56,$D$2)/1000</f>
        <v>593.23854494394709</v>
      </c>
      <c r="G56" s="2">
        <f>[1]!PropsSI("S","H",E56*1000,"P",D56,$D$2)/1000</f>
        <v>1.2376916525320116</v>
      </c>
      <c r="H56" s="2">
        <f>[1]!PropsSI("S","H",F56*1000,"P",D56,$D$2)/1000</f>
        <v>2.3115394847094204</v>
      </c>
      <c r="I56" s="2">
        <v>0</v>
      </c>
      <c r="J56" s="2">
        <v>1</v>
      </c>
    </row>
    <row r="57" spans="2:10" x14ac:dyDescent="0.3">
      <c r="B57" s="2">
        <v>30</v>
      </c>
      <c r="C57" s="2">
        <f t="shared" si="4"/>
        <v>303.14999999999998</v>
      </c>
      <c r="D57" s="2">
        <f>[1]!PropsSI("P","T",C57,"Q",I57,$D$2)</f>
        <v>404722.50381245406</v>
      </c>
      <c r="E57" s="2">
        <f>[1]!PropsSI("H","Q",I57,"P",D57,$D$2)/1000</f>
        <v>271.24105391816602</v>
      </c>
      <c r="F57" s="2">
        <f>[1]!PropsSI("H","Q",J57,"P",D57,$D$2)/1000</f>
        <v>594.57009462060887</v>
      </c>
      <c r="G57" s="2">
        <f>[1]!PropsSI("S","H",E57*1000,"P",D57,$D$2)/1000</f>
        <v>1.2457700843570407</v>
      </c>
      <c r="H57" s="2">
        <f>[1]!PropsSI("S","H",F57*1000,"P",D57,$D$2)/1000</f>
        <v>2.3123346256811486</v>
      </c>
      <c r="I57" s="2">
        <v>0</v>
      </c>
      <c r="J57" s="2">
        <v>1</v>
      </c>
    </row>
    <row r="58" spans="2:10" x14ac:dyDescent="0.3">
      <c r="B58" s="2">
        <v>31</v>
      </c>
      <c r="C58" s="2">
        <f t="shared" si="4"/>
        <v>304.14999999999998</v>
      </c>
      <c r="D58" s="2">
        <f>[1]!PropsSI("P","T",C58,"Q",I58,$D$2)</f>
        <v>416239.70008720446</v>
      </c>
      <c r="E58" s="2">
        <f>[1]!PropsSI("H","Q",I58,"P",D58,$D$2)/1000</f>
        <v>273.71346867188612</v>
      </c>
      <c r="F58" s="2">
        <f>[1]!PropsSI("H","Q",J58,"P",D58,$D$2)/1000</f>
        <v>595.90034199375748</v>
      </c>
      <c r="G58" s="2">
        <f>[1]!PropsSI("S","H",E58*1000,"P",D58,$D$2)/1000</f>
        <v>1.2538426380504333</v>
      </c>
      <c r="H58" s="2">
        <f>[1]!PropsSI("S","H",F58*1000,"P",D58,$D$2)/1000</f>
        <v>2.3131451970569317</v>
      </c>
      <c r="I58" s="2">
        <v>0</v>
      </c>
      <c r="J58" s="2">
        <v>1</v>
      </c>
    </row>
    <row r="59" spans="2:10" x14ac:dyDescent="0.3">
      <c r="B59" s="2">
        <v>32</v>
      </c>
      <c r="C59" s="2">
        <f t="shared" si="4"/>
        <v>305.14999999999998</v>
      </c>
      <c r="D59" s="2">
        <f>[1]!PropsSI("P","T",C59,"Q",I59,$D$2)</f>
        <v>427999.78024177381</v>
      </c>
      <c r="E59" s="2">
        <f>[1]!PropsSI("H","Q",I59,"P",D59,$D$2)/1000</f>
        <v>276.19272288719782</v>
      </c>
      <c r="F59" s="2">
        <f>[1]!PropsSI("H","Q",J59,"P",D59,$D$2)/1000</f>
        <v>597.22921562507588</v>
      </c>
      <c r="G59" s="2">
        <f>[1]!PropsSI("S","H",E59*1000,"P",D59,$D$2)/1000</f>
        <v>1.2619095091073278</v>
      </c>
      <c r="H59" s="2">
        <f>[1]!PropsSI("S","H",F59*1000,"P",D59,$D$2)/1000</f>
        <v>2.3139707666456966</v>
      </c>
      <c r="I59" s="2">
        <v>0</v>
      </c>
      <c r="J59" s="2">
        <v>1</v>
      </c>
    </row>
    <row r="60" spans="2:10" x14ac:dyDescent="0.3">
      <c r="B60" s="2">
        <v>33</v>
      </c>
      <c r="C60" s="2">
        <f t="shared" si="4"/>
        <v>306.14999999999998</v>
      </c>
      <c r="D60" s="2">
        <f>[1]!PropsSI("P","T",C60,"Q",I60,$D$2)</f>
        <v>440005.91793449881</v>
      </c>
      <c r="E60" s="2">
        <f>[1]!PropsSI("H","Q",I60,"P",D60,$D$2)/1000</f>
        <v>278.67887375899738</v>
      </c>
      <c r="F60" s="2">
        <f>[1]!PropsSI("H","Q",J60,"P",D60,$D$2)/1000</f>
        <v>598.55664269164936</v>
      </c>
      <c r="G60" s="2">
        <f>[1]!PropsSI("S","H",E60*1000,"P",D60,$D$2)/1000</f>
        <v>1.2699708941004924</v>
      </c>
      <c r="H60" s="2">
        <f>[1]!PropsSI("S","H",F60*1000,"P",D60,$D$2)/1000</f>
        <v>2.3148109036794797</v>
      </c>
      <c r="I60" s="2">
        <v>0</v>
      </c>
      <c r="J60" s="2">
        <v>1</v>
      </c>
    </row>
    <row r="61" spans="2:10" x14ac:dyDescent="0.3">
      <c r="B61" s="2">
        <v>34</v>
      </c>
      <c r="C61" s="2">
        <f t="shared" si="4"/>
        <v>307.14999999999998</v>
      </c>
      <c r="D61" s="2">
        <f>[1]!PropsSI("P","T",C61,"Q",I61,$D$2)</f>
        <v>452261.30009508115</v>
      </c>
      <c r="E61" s="2">
        <f>[1]!PropsSI("H","Q",I61,"P",D61,$D$2)/1000</f>
        <v>281.17197953971123</v>
      </c>
      <c r="F61" s="2">
        <f>[1]!PropsSI("H","Q",J61,"P",D61,$D$2)/1000</f>
        <v>599.88254893230044</v>
      </c>
      <c r="G61" s="2">
        <f>[1]!PropsSI("S","H",E61*1000,"P",D61,$D$2)/1000</f>
        <v>1.2780269907805366</v>
      </c>
      <c r="H61" s="2">
        <f>[1]!PropsSI("S","H",F61*1000,"P",D61,$D$2)/1000</f>
        <v>2.315665178612373</v>
      </c>
      <c r="I61" s="2">
        <v>0</v>
      </c>
      <c r="J61" s="2">
        <v>1</v>
      </c>
    </row>
    <row r="62" spans="2:10" x14ac:dyDescent="0.3">
      <c r="B62" s="2">
        <v>35</v>
      </c>
      <c r="C62" s="2">
        <f t="shared" si="4"/>
        <v>308.14999999999998</v>
      </c>
      <c r="D62" s="2">
        <f>[1]!PropsSI("P","T",C62,"Q",I62,$D$2)</f>
        <v>464769.12698411575</v>
      </c>
      <c r="E62" s="2">
        <f>[1]!PropsSI("H","Q",I62,"P",D62,$D$2)/1000</f>
        <v>283.67209957832375</v>
      </c>
      <c r="F62" s="2">
        <f>[1]!PropsSI("H","Q",J62,"P",D62,$D$2)/1000</f>
        <v>601.20685858644538</v>
      </c>
      <c r="G62" s="2">
        <f>[1]!PropsSI("S","H",E62*1000,"P",D62,$D$2)/1000</f>
        <v>1.2860779981801667</v>
      </c>
      <c r="H62" s="2">
        <f>[1]!PropsSI("S","H",F62*1000,"P",D62,$D$2)/1000</f>
        <v>2.3165331628989185</v>
      </c>
      <c r="I62" s="2">
        <v>0</v>
      </c>
      <c r="J62" s="2">
        <v>1</v>
      </c>
    </row>
    <row r="63" spans="2:10" x14ac:dyDescent="0.3">
      <c r="B63" s="2">
        <v>36</v>
      </c>
      <c r="C63" s="2">
        <f t="shared" si="4"/>
        <v>309.14999999999998</v>
      </c>
      <c r="D63" s="2">
        <f>[1]!PropsSI("P","T",C63,"Q",I63,$D$2)</f>
        <v>477532.61226924381</v>
      </c>
      <c r="E63" s="2">
        <f>[1]!PropsSI("H","Q",I63,"P",D63,$D$2)/1000</f>
        <v>286.17929436106681</v>
      </c>
      <c r="F63" s="2">
        <f>[1]!PropsSI("H","Q",J63,"P",D63,$D$2)/1000</f>
        <v>602.52949432382184</v>
      </c>
      <c r="G63" s="2">
        <f>[1]!PropsSI("S","H",E63*1000,"P",D63,$D$2)/1000</f>
        <v>1.2941241167218309</v>
      </c>
      <c r="H63" s="2">
        <f>[1]!PropsSI("S","H",F63*1000,"P",D63,$D$2)/1000</f>
        <v>2.3174144287474436</v>
      </c>
      <c r="I63" s="2">
        <v>0</v>
      </c>
      <c r="J63" s="2">
        <v>1</v>
      </c>
    </row>
    <row r="64" spans="2:10" x14ac:dyDescent="0.3">
      <c r="B64" s="2">
        <v>37</v>
      </c>
      <c r="C64" s="2">
        <f t="shared" si="4"/>
        <v>310.14999999999998</v>
      </c>
      <c r="D64" s="2">
        <f>[1]!PropsSI("P","T",C64,"Q",I64,$D$2)</f>
        <v>490554.98311955261</v>
      </c>
      <c r="E64" s="2">
        <f>[1]!PropsSI("H","Q",I64,"P",D64,$D$2)/1000</f>
        <v>288.69362555407588</v>
      </c>
      <c r="F64" s="2">
        <f>[1]!PropsSI("H","Q",J64,"P",D64,$D$2)/1000</f>
        <v>603.85037716361683</v>
      </c>
      <c r="G64" s="2">
        <f>[1]!PropsSI("S","H",E64*1000,"P",D64,$D$2)/1000</f>
        <v>1.302165548329602</v>
      </c>
      <c r="H64" s="2">
        <f>[1]!PropsSI("S","H",F64*1000,"P",D64,$D$2)/1000</f>
        <v>2.3183085488438815</v>
      </c>
      <c r="I64" s="2">
        <v>0</v>
      </c>
      <c r="J64" s="2">
        <v>1</v>
      </c>
    </row>
    <row r="65" spans="2:10" x14ac:dyDescent="0.3">
      <c r="B65" s="2">
        <v>38</v>
      </c>
      <c r="C65" s="2">
        <f t="shared" si="4"/>
        <v>311.14999999999998</v>
      </c>
      <c r="D65" s="2">
        <f>[1]!PropsSI("P","T",C65,"Q",I65,$D$2)</f>
        <v>503839.48031818657</v>
      </c>
      <c r="E65" s="2">
        <f>[1]!PropsSI("H","Q",I65,"P",D65,$D$2)/1000</f>
        <v>291.21515604802499</v>
      </c>
      <c r="F65" s="2">
        <f>[1]!PropsSI("H","Q",J65,"P",D65,$D$2)/1000</f>
        <v>605.16942638134083</v>
      </c>
      <c r="G65" s="2">
        <f>[1]!PropsSI("S","H",E65*1000,"P",D65,$D$2)/1000</f>
        <v>1.3102024965452466</v>
      </c>
      <c r="H65" s="2">
        <f>[1]!PropsSI("S","H",F65*1000,"P",D65,$D$2)/1000</f>
        <v>2.3192150960415669</v>
      </c>
      <c r="I65" s="2">
        <v>0</v>
      </c>
      <c r="J65" s="2">
        <v>1</v>
      </c>
    </row>
    <row r="66" spans="2:10" x14ac:dyDescent="0.3">
      <c r="B66" s="2">
        <v>39</v>
      </c>
      <c r="C66" s="2">
        <f t="shared" si="4"/>
        <v>312.14999999999998</v>
      </c>
      <c r="D66" s="2">
        <f>[1]!PropsSI("P","T",C66,"Q",I66,$D$2)</f>
        <v>517389.35839381674</v>
      </c>
      <c r="E66" s="2">
        <f>[1]!PropsSI("H","Q",I66,"P",D66,$D$2)/1000</f>
        <v>293.743950004868</v>
      </c>
      <c r="F66" s="2">
        <f>[1]!PropsSI("H","Q",J66,"P",D66,$D$2)/1000</f>
        <v>606.48655940189144</v>
      </c>
      <c r="G66" s="2">
        <f>[1]!PropsSI("S","H",E66*1000,"P",D66,$D$2)/1000</f>
        <v>1.3182351666488195</v>
      </c>
      <c r="H66" s="2">
        <f>[1]!PropsSI("S","H",F66*1000,"P",D66,$D$2)/1000</f>
        <v>2.3201336430127291</v>
      </c>
      <c r="I66" s="2">
        <v>0</v>
      </c>
      <c r="J66" s="2">
        <v>1</v>
      </c>
    </row>
    <row r="67" spans="2:10" x14ac:dyDescent="0.3">
      <c r="B67" s="2">
        <v>40</v>
      </c>
      <c r="C67" s="2">
        <f t="shared" si="4"/>
        <v>313.14999999999998</v>
      </c>
      <c r="D67" s="2">
        <f>[1]!PropsSI("P","T",C67,"Q",I67,$D$2)</f>
        <v>531207.88577167643</v>
      </c>
      <c r="E67" s="2">
        <f>[1]!PropsSI("H","Q",I67,"P",D67,$D$2)/1000</f>
        <v>296.28007290687384</v>
      </c>
      <c r="F67" s="2">
        <f>[1]!PropsSI("H","Q",J67,"P",D67,$D$2)/1000</f>
        <v>607.80169167735551</v>
      </c>
      <c r="G67" s="2">
        <f>[1]!PropsSI("S","H",E67*1000,"P",D67,$D$2)/1000</f>
        <v>1.3262637657842371</v>
      </c>
      <c r="H67" s="2">
        <f>[1]!PropsSI("S","H",F67*1000,"P",D67,$D$2)/1000</f>
        <v>2.3210637618578449</v>
      </c>
      <c r="I67" s="2">
        <v>0</v>
      </c>
      <c r="J67" s="2">
        <v>1</v>
      </c>
    </row>
    <row r="68" spans="2:10" x14ac:dyDescent="0.3">
      <c r="B68" s="2">
        <v>41</v>
      </c>
      <c r="C68" s="2">
        <f t="shared" si="4"/>
        <v>314.14999999999998</v>
      </c>
      <c r="D68" s="2">
        <f>[1]!PropsSI("P","T",C68,"Q",I68,$D$2)</f>
        <v>545298.34494296508</v>
      </c>
      <c r="E68" s="2">
        <f>[1]!PropsSI("H","Q",I68,"P",D68,$D$2)/1000</f>
        <v>298.82359160781823</v>
      </c>
      <c r="F68" s="2">
        <f>[1]!PropsSI("H","Q",J68,"P",D68,$D$2)/1000</f>
        <v>609.11473654809458</v>
      </c>
      <c r="G68" s="2">
        <f>[1]!PropsSI("S","H",E68*1000,"P",D68,$D$2)/1000</f>
        <v>1.3342885030893255</v>
      </c>
      <c r="H68" s="2">
        <f>[1]!PropsSI("S","H",F68*1000,"P",D68,$D$2)/1000</f>
        <v>2.3220050236694805</v>
      </c>
      <c r="I68" s="2">
        <v>0</v>
      </c>
      <c r="J68" s="2">
        <v>1</v>
      </c>
    </row>
    <row r="69" spans="2:10" x14ac:dyDescent="0.3">
      <c r="B69" s="2">
        <v>42</v>
      </c>
      <c r="C69" s="2">
        <f t="shared" si="4"/>
        <v>315.14999999999998</v>
      </c>
      <c r="D69" s="2">
        <f>[1]!PropsSI("P","T",C69,"Q",I69,$D$2)</f>
        <v>559664.03265600069</v>
      </c>
      <c r="E69" s="2">
        <f>[1]!PropsSI("H","Q",I69,"P",D69,$D$2)/1000</f>
        <v>301.37457438705002</v>
      </c>
      <c r="F69" s="2">
        <f>[1]!PropsSI("H","Q",J69,"P",D69,$D$2)/1000</f>
        <v>610.42560508632459</v>
      </c>
      <c r="G69" s="2">
        <f>[1]!PropsSI("S","H",E69*1000,"P",D69,$D$2)/1000</f>
        <v>1.3423095898324815</v>
      </c>
      <c r="H69" s="2">
        <f>[1]!PropsSI("S","H",F69*1000,"P",D69,$D$2)/1000</f>
        <v>2.3229569980484039</v>
      </c>
      <c r="I69" s="2">
        <v>0</v>
      </c>
      <c r="J69" s="2">
        <v>1</v>
      </c>
    </row>
    <row r="70" spans="2:10" x14ac:dyDescent="0.3">
      <c r="B70" s="2">
        <v>43</v>
      </c>
      <c r="C70" s="2">
        <f t="shared" si="4"/>
        <v>316.14999999999998</v>
      </c>
      <c r="D70" s="2">
        <f>[1]!PropsSI("P","T",C70,"Q",I70,$D$2)</f>
        <v>574308.26012426009</v>
      </c>
      <c r="E70" s="2">
        <f>[1]!PropsSI("H","Q",I70,"P",D70,$D$2)/1000</f>
        <v>303.933091005699</v>
      </c>
      <c r="F70" s="2">
        <f>[1]!PropsSI("H","Q",J70,"P",D70,$D$2)/1000</f>
        <v>611.7342059209434</v>
      </c>
      <c r="G70" s="2">
        <f>[1]!PropsSI("S","H",E70*1000,"P",D70,$D$2)/1000</f>
        <v>1.3503272395535062</v>
      </c>
      <c r="H70" s="2">
        <f>[1]!PropsSI("S","H",F70*1000,"P",D70,$D$2)/1000</f>
        <v>2.3239192525701808</v>
      </c>
      <c r="I70" s="2">
        <v>0</v>
      </c>
      <c r="J70" s="2">
        <v>1</v>
      </c>
    </row>
    <row r="71" spans="2:10" x14ac:dyDescent="0.3">
      <c r="B71" s="2">
        <v>44</v>
      </c>
      <c r="C71" s="2">
        <f t="shared" si="4"/>
        <v>317.14999999999998</v>
      </c>
      <c r="D71" s="2">
        <f>[1]!PropsSI("P","T",C71,"Q",I71,$D$2)</f>
        <v>589234.35325689474</v>
      </c>
      <c r="E71" s="2">
        <f>[1]!PropsSI("H","Q",I71,"P",D71,$D$2)/1000</f>
        <v>306.49921276620069</v>
      </c>
      <c r="F71" s="2">
        <f>[1]!PropsSI("H","Q",J71,"P",D71,$D$2)/1000</f>
        <v>613.04044504370472</v>
      </c>
      <c r="G71" s="2">
        <f>[1]!PropsSI("S","H",E71*1000,"P",D71,$D$2)/1000</f>
        <v>1.3583416682122276</v>
      </c>
      <c r="H71" s="2">
        <f>[1]!PropsSI("S","H",F71*1000,"P",D71,$D$2)/1000</f>
        <v>2.3248913522024095</v>
      </c>
      <c r="I71" s="2">
        <v>0</v>
      </c>
      <c r="J71" s="2">
        <v>1</v>
      </c>
    </row>
    <row r="72" spans="2:10" x14ac:dyDescent="0.3">
      <c r="B72" s="2">
        <v>45</v>
      </c>
      <c r="C72" s="2">
        <f t="shared" si="4"/>
        <v>318.14999999999998</v>
      </c>
      <c r="D72" s="2">
        <f>[1]!PropsSI("P","T",C72,"Q",I72,$D$2)</f>
        <v>604445.65290673706</v>
      </c>
      <c r="E72" s="2">
        <f>[1]!PropsSI("H","Q",I72,"P",D72,$D$2)/1000</f>
        <v>309.07301257448341</v>
      </c>
      <c r="F72" s="2">
        <f>[1]!PropsSI("H","Q",J72,"P",D72,$D$2)/1000</f>
        <v>614.34422559631298</v>
      </c>
      <c r="G72" s="2">
        <f>[1]!PropsSI("S","H",E72*1000,"P",D72,$D$2)/1000</f>
        <v>1.3663530943426589</v>
      </c>
      <c r="H72" s="2">
        <f>[1]!PropsSI("S","H",F72*1000,"P",D72,$D$2)/1000</f>
        <v>2.325872858673367</v>
      </c>
      <c r="I72" s="2">
        <v>0</v>
      </c>
      <c r="J72" s="2">
        <v>1</v>
      </c>
    </row>
    <row r="73" spans="2:10" x14ac:dyDescent="0.3">
      <c r="B73" s="2">
        <v>46</v>
      </c>
      <c r="C73" s="2">
        <f t="shared" si="4"/>
        <v>319.14999999999998</v>
      </c>
      <c r="D73" s="2">
        <f>[1]!PropsSI("P","T",C73,"Q",I73,$D$2)</f>
        <v>619945.51513788593</v>
      </c>
      <c r="E73" s="2">
        <f>[1]!PropsSI("H","Q",I73,"P",D73,$D$2)/1000</f>
        <v>311.65456500540853</v>
      </c>
      <c r="F73" s="2">
        <f>[1]!PropsSI("H","Q",J73,"P",D73,$D$2)/1000</f>
        <v>615.6454476391151</v>
      </c>
      <c r="G73" s="2">
        <f>[1]!PropsSI("S","H",E73*1000,"P",D73,$D$2)/1000</f>
        <v>1.3743617392144636</v>
      </c>
      <c r="H73" s="2">
        <f>[1]!PropsSI("S","H",F73*1000,"P",D73,$D$2)/1000</f>
        <v>2.3268633297947434</v>
      </c>
      <c r="I73" s="2">
        <v>0</v>
      </c>
      <c r="J73" s="2">
        <v>1</v>
      </c>
    </row>
    <row r="74" spans="2:10" x14ac:dyDescent="0.3">
      <c r="B74" s="2">
        <v>47</v>
      </c>
      <c r="C74" s="2">
        <f t="shared" si="4"/>
        <v>320.14999999999998</v>
      </c>
      <c r="D74" s="2">
        <f>[1]!PropsSI("P","T",C74,"Q",I74,$D$2)</f>
        <v>635737.31151206524</v>
      </c>
      <c r="E74" s="2">
        <f>[1]!PropsSI("H","Q",I74,"P",D74,$D$2)/1000</f>
        <v>314.24394637165659</v>
      </c>
      <c r="F74" s="2">
        <f>[1]!PropsSI("H","Q",J74,"P",D74,$D$2)/1000</f>
        <v>616.94400790235727</v>
      </c>
      <c r="G74" s="2">
        <f>[1]!PropsSI("S","H",E74*1000,"P",D74,$D$2)/1000</f>
        <v>1.3823678270021411</v>
      </c>
      <c r="H74" s="2">
        <f>[1]!PropsSI("S","H",F74*1000,"P",D74,$D$2)/1000</f>
        <v>2.3278623187425396</v>
      </c>
      <c r="I74" s="2">
        <v>0</v>
      </c>
      <c r="J74" s="2">
        <v>1</v>
      </c>
    </row>
    <row r="75" spans="2:10" x14ac:dyDescent="0.3">
      <c r="B75" s="2">
        <v>48</v>
      </c>
      <c r="C75" s="2">
        <f t="shared" si="4"/>
        <v>321.14999999999998</v>
      </c>
      <c r="D75" s="2">
        <f>[1]!PropsSI("P","T",C75,"Q",I75,$D$2)</f>
        <v>651824.42939201044</v>
      </c>
      <c r="E75" s="2">
        <f>[1]!PropsSI("H","Q",I75,"P",D75,$D$2)/1000</f>
        <v>316.84123479606558</v>
      </c>
      <c r="F75" s="2">
        <f>[1]!PropsSI("H","Q",J75,"P",D75,$D$2)/1000</f>
        <v>618.23979952138984</v>
      </c>
      <c r="G75" s="2">
        <f>[1]!PropsSI("S","H",E75*1000,"P",D75,$D$2)/1000</f>
        <v>1.3903715849618163</v>
      </c>
      <c r="H75" s="2">
        <f>[1]!PropsSI("S","H",F75*1000,"P",D75,$D$2)/1000</f>
        <v>2.3288693733015773</v>
      </c>
      <c r="I75" s="2">
        <v>0</v>
      </c>
      <c r="J75" s="2">
        <v>1</v>
      </c>
    </row>
    <row r="76" spans="2:10" x14ac:dyDescent="0.3">
      <c r="B76" s="2">
        <v>49</v>
      </c>
      <c r="C76" s="2">
        <f t="shared" si="4"/>
        <v>322.14999999999998</v>
      </c>
      <c r="D76" s="2">
        <f>[1]!PropsSI("P","T",C76,"Q",I76,$D$2)</f>
        <v>668210.27226305823</v>
      </c>
      <c r="E76" s="2">
        <f>[1]!PropsSI("H","Q",I76,"P",D76,$D$2)/1000</f>
        <v>319.4465102879866</v>
      </c>
      <c r="F76" s="2">
        <f>[1]!PropsSI("H","Q",J76,"P",D76,$D$2)/1000</f>
        <v>619.53271175799318</v>
      </c>
      <c r="G76" s="2">
        <f>[1]!PropsSI("S","H",E76*1000,"P",D76,$D$2)/1000</f>
        <v>1.3983732436172083</v>
      </c>
      <c r="H76" s="2">
        <f>[1]!PropsSI("S","H",F76*1000,"P",D76,$D$2)/1000</f>
        <v>2.3298840350808079</v>
      </c>
      <c r="I76" s="2">
        <v>0</v>
      </c>
      <c r="J76" s="2">
        <v>1</v>
      </c>
    </row>
    <row r="77" spans="2:10" x14ac:dyDescent="0.3">
      <c r="B77" s="2">
        <v>50</v>
      </c>
      <c r="C77" s="2">
        <f t="shared" si="4"/>
        <v>323.14999999999998</v>
      </c>
      <c r="D77" s="2">
        <f>[1]!PropsSI("P","T",C77,"Q",I77,$D$2)</f>
        <v>684898.26007008366</v>
      </c>
      <c r="E77" s="2">
        <f>[1]!PropsSI("H","Q",I77,"P",D77,$D$2)/1000</f>
        <v>322.05985482358517</v>
      </c>
      <c r="F77" s="2">
        <f>[1]!PropsSI("H","Q",J77,"P",D77,$D$2)/1000</f>
        <v>620.82262971014393</v>
      </c>
      <c r="G77" s="2">
        <f>[1]!PropsSI("S","H",E77*1000,"P",D77,$D$2)/1000</f>
        <v>1.4063730369543692</v>
      </c>
      <c r="H77" s="2">
        <f>[1]!PropsSI("S","H",F77*1000,"P",D77,$D$2)/1000</f>
        <v>2.3309058387076007</v>
      </c>
      <c r="I77" s="2">
        <v>0</v>
      </c>
      <c r="J77" s="2">
        <v>1</v>
      </c>
    </row>
    <row r="78" spans="2:10" x14ac:dyDescent="0.3">
      <c r="B78" s="2">
        <v>51</v>
      </c>
      <c r="C78" s="2">
        <f t="shared" si="4"/>
        <v>324.14999999999998</v>
      </c>
      <c r="D78" s="2">
        <f>[1]!PropsSI("P","T",C78,"Q",I78,$D$2)</f>
        <v>701891.82957051694</v>
      </c>
      <c r="E78" s="2">
        <f>[1]!PropsSI("H","Q",I78,"P",D78,$D$2)/1000</f>
        <v>324.68135243063449</v>
      </c>
      <c r="F78" s="2">
        <f>[1]!PropsSI("H","Q",J78,"P",D78,$D$2)/1000</f>
        <v>622.10943401329655</v>
      </c>
      <c r="G78" s="2">
        <f>[1]!PropsSI("S","H",E78*1000,"P",D78,$D$2)/1000</f>
        <v>1.4143712026267097</v>
      </c>
      <c r="H78" s="2">
        <f>[1]!PropsSI("S","H",F78*1000,"P",D78,$D$2)/1000</f>
        <v>2.3319343110106736</v>
      </c>
      <c r="I78" s="2">
        <v>0</v>
      </c>
      <c r="J78" s="2">
        <v>1</v>
      </c>
    </row>
    <row r="79" spans="2:10" x14ac:dyDescent="0.3">
      <c r="B79" s="2">
        <v>52</v>
      </c>
      <c r="C79" s="2">
        <f t="shared" si="4"/>
        <v>325.14999999999998</v>
      </c>
      <c r="D79" s="2">
        <f>[1]!PropsSI("P","T",C79,"Q",I79,$D$2)</f>
        <v>719194.43470107811</v>
      </c>
      <c r="E79" s="2">
        <f>[1]!PropsSI("H","Q",I79,"P",D79,$D$2)/1000</f>
        <v>327.31108927786909</v>
      </c>
      <c r="F79" s="2">
        <f>[1]!PropsSI("H","Q",J79,"P",D79,$D$2)/1000</f>
        <v>623.39300053636157</v>
      </c>
      <c r="G79" s="2">
        <f>[1]!PropsSI("S","H",E79*1000,"P",D79,$D$2)/1000</f>
        <v>1.4223679821703026</v>
      </c>
      <c r="H79" s="2">
        <f>[1]!PropsSI("S","H",F79*1000,"P",D79,$D$2)/1000</f>
        <v>2.3329689702019594</v>
      </c>
      <c r="I79" s="2">
        <v>0</v>
      </c>
      <c r="J79" s="2">
        <v>1</v>
      </c>
    </row>
    <row r="80" spans="2:10" x14ac:dyDescent="0.3">
      <c r="B80" s="2">
        <v>53</v>
      </c>
      <c r="C80" s="2">
        <f t="shared" si="4"/>
        <v>326.14999999999998</v>
      </c>
      <c r="D80" s="2">
        <f>[1]!PropsSI("P","T",C80,"Q",I80,$D$2)</f>
        <v>736809.54695883987</v>
      </c>
      <c r="E80" s="2">
        <f>[1]!PropsSI("H","Q",I80,"P",D80,$D$2)/1000</f>
        <v>329.94915376947597</v>
      </c>
      <c r="F80" s="2">
        <f>[1]!PropsSI("H","Q",J80,"P",D80,$D$2)/1000</f>
        <v>624.67320007608225</v>
      </c>
      <c r="G80" s="2">
        <f>[1]!PropsSI("S","H",E80*1000,"P",D80,$D$2)/1000</f>
        <v>1.4303636212310089</v>
      </c>
      <c r="H80" s="2">
        <f>[1]!PropsSI("S","H",F80*1000,"P",D80,$D$2)/1000</f>
        <v>2.3340093250685263</v>
      </c>
      <c r="I80" s="2">
        <v>0</v>
      </c>
      <c r="J80" s="2">
        <v>1</v>
      </c>
    </row>
    <row r="81" spans="2:10" x14ac:dyDescent="0.3">
      <c r="B81" s="2">
        <v>54</v>
      </c>
      <c r="C81" s="2">
        <f t="shared" si="4"/>
        <v>327.14999999999998</v>
      </c>
      <c r="D81" s="2">
        <f>[1]!PropsSI("P","T",C81,"Q",I81,$D$2)</f>
        <v>754740.6557947112</v>
      </c>
      <c r="E81" s="2">
        <f>[1]!PropsSI("H","Q",I81,"P",D81,$D$2)/1000</f>
        <v>332.59563664489593</v>
      </c>
      <c r="F81" s="2">
        <f>[1]!PropsSI("H","Q",J81,"P",D81,$D$2)/1000</f>
        <v>625.94989805348371</v>
      </c>
      <c r="G81" s="2">
        <f>[1]!PropsSI("S","H",E81*1000,"P",D81,$D$2)/1000</f>
        <v>1.4383583698037326</v>
      </c>
      <c r="H81" s="2">
        <f>[1]!PropsSI("S","H",F81*1000,"P",D81,$D$2)/1000</f>
        <v>2.3350548741857846</v>
      </c>
      <c r="I81" s="2">
        <v>0</v>
      </c>
      <c r="J81" s="2">
        <v>1</v>
      </c>
    </row>
    <row r="82" spans="2:10" x14ac:dyDescent="0.3">
      <c r="B82" s="2">
        <v>55</v>
      </c>
      <c r="C82" s="2">
        <f t="shared" si="4"/>
        <v>328.15</v>
      </c>
      <c r="D82" s="2">
        <f>[1]!PropsSI("P","T",C82,"Q",I82,$D$2)</f>
        <v>772991.26901929174</v>
      </c>
      <c r="E82" s="2">
        <f>[1]!PropsSI("H","Q",I82,"P",D82,$D$2)/1000</f>
        <v>335.25063108445966</v>
      </c>
      <c r="F82" s="2">
        <f>[1]!PropsSI("H","Q",J82,"P",D82,$D$2)/1000</f>
        <v>627.2229542162579</v>
      </c>
      <c r="G82" s="2">
        <f>[1]!PropsSI("S","H",E82*1000,"P",D82,$D$2)/1000</f>
        <v>1.4463524824851433</v>
      </c>
      <c r="H82" s="2">
        <f>[1]!PropsSI("S","H",F82*1000,"P",D82,$D$2)/1000</f>
        <v>2.3361051051631785</v>
      </c>
      <c r="I82" s="2">
        <v>0</v>
      </c>
      <c r="J82" s="2">
        <v>1</v>
      </c>
    </row>
    <row r="83" spans="2:10" x14ac:dyDescent="0.3">
      <c r="B83" s="2">
        <v>56</v>
      </c>
      <c r="C83" s="2">
        <f t="shared" si="4"/>
        <v>329.15</v>
      </c>
      <c r="D83" s="2">
        <f>[1]!PropsSI("P","T",C83,"Q",I83,$D$2)</f>
        <v>791564.91321991407</v>
      </c>
      <c r="E83" s="2">
        <f>[1]!PropsSI("H","Q",I83,"P",D83,$D$2)/1000</f>
        <v>337.91423282114948</v>
      </c>
      <c r="F83" s="2">
        <f>[1]!PropsSI("H","Q",J83,"P",D83,$D$2)/1000</f>
        <v>628.49222235075172</v>
      </c>
      <c r="G83" s="2">
        <f>[1]!PropsSI("S","H",E83*1000,"P",D83,$D$2)/1000</f>
        <v>1.4543462187404694</v>
      </c>
      <c r="H83" s="2">
        <f>[1]!PropsSI("S","H",F83*1000,"P",D83,$D$2)/1000</f>
        <v>2.3371594939329423</v>
      </c>
      <c r="I83" s="2">
        <v>0</v>
      </c>
      <c r="J83" s="2">
        <v>1</v>
      </c>
    </row>
    <row r="84" spans="2:10" x14ac:dyDescent="0.3">
      <c r="B84" s="2">
        <v>57</v>
      </c>
      <c r="C84" s="2">
        <f t="shared" si="4"/>
        <v>330.15</v>
      </c>
      <c r="D84" s="2">
        <f>[1]!PropsSI("P","T",C84,"Q",I84,$D$2)</f>
        <v>810465.13418955018</v>
      </c>
      <c r="E84" s="2">
        <f>[1]!PropsSI("H","Q",I84,"P",D84,$D$2)/1000</f>
        <v>340.5865402591354</v>
      </c>
      <c r="F84" s="2">
        <f>[1]!PropsSI("H","Q",J84,"P",D84,$D$2)/1000</f>
        <v>629.75755000714821</v>
      </c>
      <c r="G84" s="2">
        <f>[1]!PropsSI("S","H",E84*1000,"P",D84,$D$2)/1000</f>
        <v>1.4623398431860468</v>
      </c>
      <c r="H84" s="2">
        <f>[1]!PropsSI("S","H",F84*1000,"P",D84,$D$2)/1000</f>
        <v>2.3382175040917397</v>
      </c>
      <c r="I84" s="2">
        <v>0</v>
      </c>
      <c r="J84" s="2">
        <v>1</v>
      </c>
    </row>
    <row r="85" spans="2:10" x14ac:dyDescent="0.3">
      <c r="B85" s="2">
        <v>58</v>
      </c>
      <c r="C85" s="2">
        <f t="shared" si="4"/>
        <v>331.15</v>
      </c>
      <c r="D85" s="2">
        <f>[1]!PropsSI("P","T",C85,"Q",I85,$D$2)</f>
        <v>829695.4973664633</v>
      </c>
      <c r="E85" s="2">
        <f>[1]!PropsSI("H","Q",I85,"P",D85,$D$2)/1000</f>
        <v>343.26765459941993</v>
      </c>
      <c r="F85" s="2">
        <f>[1]!PropsSI("H","Q",J85,"P",D85,$D$2)/1000</f>
        <v>631.01877824090468</v>
      </c>
      <c r="G85" s="2">
        <f>[1]!PropsSI("S","H",E85*1000,"P",D85,$D$2)/1000</f>
        <v>1.4703336258883035</v>
      </c>
      <c r="H85" s="2">
        <f>[1]!PropsSI("S","H",F85*1000,"P",D85,$D$2)/1000</f>
        <v>2.3392785863034744</v>
      </c>
      <c r="I85" s="2">
        <v>0</v>
      </c>
      <c r="J85" s="2">
        <v>1</v>
      </c>
    </row>
    <row r="86" spans="2:10" x14ac:dyDescent="0.3">
      <c r="B86" s="2">
        <v>59</v>
      </c>
      <c r="C86" s="2">
        <f t="shared" si="4"/>
        <v>332.15</v>
      </c>
      <c r="D86" s="2">
        <f>[1]!PropsSI("P","T",C86,"Q",I86,$D$2)</f>
        <v>849259.58828522929</v>
      </c>
      <c r="E86" s="2">
        <f>[1]!PropsSI("H","Q",I86,"P",D86,$D$2)/1000</f>
        <v>345.95767997320723</v>
      </c>
      <c r="F86" s="2">
        <f>[1]!PropsSI("H","Q",J86,"P",D86,$D$2)/1000</f>
        <v>632.27574137312661</v>
      </c>
      <c r="G86" s="2">
        <f>[1]!PropsSI("S","H",E86*1000,"P",D86,$D$2)/1000</f>
        <v>1.4783278426806878</v>
      </c>
      <c r="H86" s="2">
        <f>[1]!PropsSI("S","H",F86*1000,"P",D86,$D$2)/1000</f>
        <v>2.3403421777700126</v>
      </c>
      <c r="I86" s="2">
        <v>0</v>
      </c>
      <c r="J86" s="2">
        <v>1</v>
      </c>
    </row>
    <row r="87" spans="2:10" x14ac:dyDescent="0.3">
      <c r="B87" s="2">
        <v>60</v>
      </c>
      <c r="C87" s="2">
        <f t="shared" si="4"/>
        <v>333.15</v>
      </c>
      <c r="D87" s="2">
        <f>[1]!PropsSI("P","T",C87,"Q",I87,$D$2)</f>
        <v>869161.01304066251</v>
      </c>
      <c r="E87" s="2">
        <f>[1]!PropsSI("H","Q",I87,"P",D87,$D$2)/1000</f>
        <v>348.65672358370375</v>
      </c>
      <c r="F87" s="2">
        <f>[1]!PropsSI("H","Q",J87,"P",D87,$D$2)/1000</f>
        <v>633.52826677194696</v>
      </c>
      <c r="G87" s="2">
        <f>[1]!PropsSI("S","H",E87*1000,"P",D87,$D$2)/1000</f>
        <v>1.4863227755003072</v>
      </c>
      <c r="H87" s="2">
        <f>[1]!PropsSI("S","H",F87*1000,"P",D87,$D$2)/1000</f>
        <v>2.341407701774485</v>
      </c>
      <c r="I87" s="2">
        <v>0</v>
      </c>
      <c r="J87" s="2">
        <v>1</v>
      </c>
    </row>
    <row r="88" spans="2:10" x14ac:dyDescent="0.3">
      <c r="B88" s="2">
        <v>61</v>
      </c>
      <c r="C88" s="2">
        <f t="shared" si="4"/>
        <v>334.15</v>
      </c>
      <c r="D88" s="2">
        <f>[1]!PropsSI("P","T",C88,"Q",I88,$D$2)</f>
        <v>889403.39876370085</v>
      </c>
      <c r="E88" s="2">
        <f>[1]!PropsSI("H","Q",I88,"P",D88,$D$2)/1000</f>
        <v>351.36489585678351</v>
      </c>
      <c r="F88" s="2">
        <f>[1]!PropsSI("H","Q",J88,"P",D88,$D$2)/1000</f>
        <v>634.7761746560991</v>
      </c>
      <c r="G88" s="2">
        <f>[1]!PropsSI("S","H",E88*1000,"P",D88,$D$2)/1000</f>
        <v>1.4943187127451487</v>
      </c>
      <c r="H88" s="2">
        <f>[1]!PropsSI("S","H",F88*1000,"P",D88,$D$2)/1000</f>
        <v>2.3424745672994391</v>
      </c>
      <c r="I88" s="2">
        <v>0</v>
      </c>
      <c r="J88" s="2">
        <v>1</v>
      </c>
    </row>
    <row r="89" spans="2:10" x14ac:dyDescent="0.3">
      <c r="B89" s="2">
        <v>62</v>
      </c>
      <c r="C89" s="2">
        <f t="shared" si="4"/>
        <v>335.15</v>
      </c>
      <c r="D89" s="2">
        <f>[1]!PropsSI("P","T",C89,"Q",I89,$D$2)</f>
        <v>909990.39411254833</v>
      </c>
      <c r="E89" s="2">
        <f>[1]!PropsSI("H","Q",I89,"P",D89,$D$2)/1000</f>
        <v>354.08231060143038</v>
      </c>
      <c r="F89" s="2">
        <f>[1]!PropsSI("H","Q",J89,"P",D89,$D$2)/1000</f>
        <v>636.01927792122876</v>
      </c>
      <c r="G89" s="2">
        <f>[1]!PropsSI("S","H",E89*1000,"P",D89,$D$2)/1000</f>
        <v>1.5023159496542025</v>
      </c>
      <c r="H89" s="2">
        <f>[1]!PropsSI("S","H",F89*1000,"P",D89,$D$2)/1000</f>
        <v>2.3435421687196958</v>
      </c>
      <c r="I89" s="2">
        <v>0</v>
      </c>
      <c r="J89" s="2">
        <v>1</v>
      </c>
    </row>
    <row r="90" spans="2:10" x14ac:dyDescent="0.3">
      <c r="B90" s="2">
        <v>63</v>
      </c>
      <c r="C90" s="2">
        <f t="shared" si="4"/>
        <v>336.15</v>
      </c>
      <c r="D90" s="2">
        <f>[1]!PropsSI("P","T",C90,"Q",I90,$D$2)</f>
        <v>930925.66977968602</v>
      </c>
      <c r="E90" s="2">
        <f>[1]!PropsSI("H","Q",I90,"P",D90,$D$2)/1000</f>
        <v>356.80908518061096</v>
      </c>
      <c r="F90" s="2">
        <f>[1]!PropsSI("H","Q",J90,"P",D90,$D$2)/1000</f>
        <v>637.25738198843453</v>
      </c>
      <c r="G90" s="2">
        <f>[1]!PropsSI("S","H",E90*1000,"P",D90,$D$2)/1000</f>
        <v>1.5103147887119068</v>
      </c>
      <c r="H90" s="2">
        <f>[1]!PropsSI("S","H",F90*1000,"P",D90,$D$2)/1000</f>
        <v>2.344609885566951</v>
      </c>
      <c r="I90" s="2">
        <v>0</v>
      </c>
      <c r="J90" s="2">
        <v>1</v>
      </c>
    </row>
    <row r="91" spans="2:10" x14ac:dyDescent="0.3">
      <c r="B91" s="2">
        <v>64</v>
      </c>
      <c r="C91" s="2">
        <f t="shared" si="4"/>
        <v>337.15</v>
      </c>
      <c r="D91" s="2">
        <f>[1]!PropsSI("P","T",C91,"Q",I91,$D$2)</f>
        <v>952212.91901700804</v>
      </c>
      <c r="E91" s="2">
        <f>[1]!PropsSI("H","Q",I91,"P",D91,$D$2)/1000</f>
        <v>359.54534069337893</v>
      </c>
      <c r="F91" s="2">
        <f>[1]!PropsSI("H","Q",J91,"P",D91,$D$2)/1000</f>
        <v>638.49028467361472</v>
      </c>
      <c r="G91" s="2">
        <f>[1]!PropsSI("S","H",E91*1000,"P",D91,$D$2)/1000</f>
        <v>1.5183155400788655</v>
      </c>
      <c r="H91" s="2">
        <f>[1]!PropsSI("S","H",F91*1000,"P",D91,$D$2)/1000</f>
        <v>2.3456770823604529</v>
      </c>
      <c r="I91" s="2">
        <v>0</v>
      </c>
      <c r="J91" s="2">
        <v>1</v>
      </c>
    </row>
    <row r="92" spans="2:10" x14ac:dyDescent="0.3">
      <c r="B92" s="2">
        <v>65</v>
      </c>
      <c r="C92" s="2">
        <f t="shared" si="4"/>
        <v>338.15</v>
      </c>
      <c r="D92" s="2">
        <f>[1]!PropsSI("P","T",C92,"Q",I92,$D$2)</f>
        <v>973855.85818317696</v>
      </c>
      <c r="E92" s="2">
        <f>[1]!PropsSI("H","Q",I92,"P",D92,$D$2)/1000</f>
        <v>362.29120216932711</v>
      </c>
      <c r="F92" s="2">
        <f>[1]!PropsSI("H","Q",J92,"P",D92,$D$2)/1000</f>
        <v>639.7177760753176</v>
      </c>
      <c r="G92" s="2">
        <f>[1]!PropsSI("S","H",E92*1000,"P",D92,$D$2)/1000</f>
        <v>1.526318522051497</v>
      </c>
      <c r="H92" s="2">
        <f>[1]!PropsSI("S","H",F92*1000,"P",D92,$D$2)/1000</f>
        <v>2.3467431084953518</v>
      </c>
      <c r="I92" s="2">
        <v>0</v>
      </c>
      <c r="J92" s="2">
        <v>1</v>
      </c>
    </row>
    <row r="93" spans="2:10" x14ac:dyDescent="0.3">
      <c r="B93" s="2">
        <v>66</v>
      </c>
      <c r="C93" s="2">
        <f t="shared" si="4"/>
        <v>339.15</v>
      </c>
      <c r="D93" s="2">
        <f>[1]!PropsSI("P","T",C93,"Q",I93,$D$2)</f>
        <v>995858.22731364553</v>
      </c>
      <c r="E93" s="2">
        <f>[1]!PropsSI("H","Q",I93,"P",D93,$D$2)/1000</f>
        <v>365.04679877600904</v>
      </c>
      <c r="F93" s="2">
        <f>[1]!PropsSI("H","Q",J93,"P",D93,$D$2)/1000</f>
        <v>640.93963847756197</v>
      </c>
      <c r="G93" s="2">
        <f>[1]!PropsSI("S","H",E93*1000,"P",D93,$D$2)/1000</f>
        <v>1.5343240615519329</v>
      </c>
      <c r="H93" s="2">
        <f>[1]!PropsSI("S","H",F93*1000,"P",D93,$D$2)/1000</f>
        <v>2.3478072981774782</v>
      </c>
      <c r="I93" s="2">
        <v>0</v>
      </c>
      <c r="J93" s="2">
        <v>1</v>
      </c>
    </row>
    <row r="94" spans="2:10" x14ac:dyDescent="0.3">
      <c r="B94" s="2">
        <v>67</v>
      </c>
      <c r="C94" s="2">
        <f t="shared" si="4"/>
        <v>340.15</v>
      </c>
      <c r="D94" s="2">
        <f>[1]!PropsSI("P","T",C94,"Q",I94,$D$2)</f>
        <v>1018223.7907199552</v>
      </c>
      <c r="E94" s="2">
        <f>[1]!PropsSI("H","Q",I94,"P",D94,$D$2)/1000</f>
        <v>367.8122640407903</v>
      </c>
      <c r="F94" s="2">
        <f>[1]!PropsSI("H","Q",J94,"P",D94,$D$2)/1000</f>
        <v>642.15564626347089</v>
      </c>
      <c r="G94" s="2">
        <f>[1]!PropsSI("S","H",E94*1000,"P",D94,$D$2)/1000</f>
        <v>1.542332494651782</v>
      </c>
      <c r="H94" s="2">
        <f>[1]!PropsSI("S","H",F94*1000,"P",D94,$D$2)/1000</f>
        <v>2.3488689703909595</v>
      </c>
      <c r="I94" s="2">
        <v>0</v>
      </c>
      <c r="J94" s="2">
        <v>1</v>
      </c>
    </row>
    <row r="95" spans="2:10" x14ac:dyDescent="0.3">
      <c r="B95" s="2">
        <v>68</v>
      </c>
      <c r="C95" s="2">
        <f t="shared" si="4"/>
        <v>341.15</v>
      </c>
      <c r="D95" s="2">
        <f>[1]!PropsSI("P","T",C95,"Q",I95,$D$2)</f>
        <v>1040956.3376195112</v>
      </c>
      <c r="E95" s="2">
        <f>[1]!PropsSI("H","Q",I95,"P",D95,$D$2)/1000</f>
        <v>370.58773608795951</v>
      </c>
      <c r="F95" s="2">
        <f>[1]!PropsSI("H","Q",J95,"P",D95,$D$2)/1000</f>
        <v>643.36556583433912</v>
      </c>
      <c r="G95" s="2">
        <f>[1]!PropsSI("S","H",E95*1000,"P",D95,$D$2)/1000</f>
        <v>1.5503441671315017</v>
      </c>
      <c r="H95" s="2">
        <f>[1]!PropsSI("S","H",F95*1000,"P",D95,$D$2)/1000</f>
        <v>2.3499274288825767</v>
      </c>
      <c r="I95" s="2">
        <v>0</v>
      </c>
      <c r="J95" s="2">
        <v>1</v>
      </c>
    </row>
    <row r="96" spans="2:10" x14ac:dyDescent="0.3">
      <c r="B96" s="2">
        <v>69</v>
      </c>
      <c r="C96" s="2">
        <f t="shared" si="4"/>
        <v>342.15</v>
      </c>
      <c r="D96" s="2">
        <f>[1]!PropsSI("P","T",C96,"Q",I96,$D$2)</f>
        <v>1064059.682847966</v>
      </c>
      <c r="E96" s="2">
        <f>[1]!PropsSI("H","Q",I96,"P",D96,$D$2)/1000</f>
        <v>373.37335789808873</v>
      </c>
      <c r="F96" s="2">
        <f>[1]!PropsSI("H","Q",J96,"P",D96,$D$2)/1000</f>
        <v>644.56915553053136</v>
      </c>
      <c r="G96" s="2">
        <f>[1]!PropsSI("S","H",E96*1000,"P",D96,$D$2)/1000</f>
        <v>1.5583594350948025</v>
      </c>
      <c r="H96" s="2">
        <f>[1]!PropsSI("S","H",F96*1000,"P",D96,$D$2)/1000</f>
        <v>2.350981962146891</v>
      </c>
      <c r="I96" s="2">
        <v>0</v>
      </c>
      <c r="J96" s="2">
        <v>1</v>
      </c>
    </row>
    <row r="97" spans="2:10" x14ac:dyDescent="0.3">
      <c r="B97" s="2">
        <v>70</v>
      </c>
      <c r="C97" s="2">
        <f t="shared" si="4"/>
        <v>343.15</v>
      </c>
      <c r="D97" s="2">
        <f>[1]!PropsSI("P","T",C97,"Q",I97,$D$2)</f>
        <v>1087537.6673685629</v>
      </c>
      <c r="E97" s="2">
        <f>[1]!PropsSI("H","Q",I97,"P",D97,$D$2)/1000</f>
        <v>376.16927755620981</v>
      </c>
      <c r="F97" s="2">
        <f>[1]!PropsSI("H","Q",J97,"P",D97,$D$2)/1000</f>
        <v>645.76616553240331</v>
      </c>
      <c r="G97" s="2">
        <f>[1]!PropsSI("S","H",E97*1000,"P",D97,$D$2)/1000</f>
        <v>1.5663786655412313</v>
      </c>
      <c r="H97" s="2">
        <f>[1]!PropsSI("S","H",F97*1000,"P",D97,$D$2)/1000</f>
        <v>2.3520318433791707</v>
      </c>
      <c r="I97" s="2">
        <v>0</v>
      </c>
      <c r="J97" s="2">
        <v>1</v>
      </c>
    </row>
    <row r="98" spans="2:10" x14ac:dyDescent="0.3">
      <c r="B98" s="2">
        <v>71</v>
      </c>
      <c r="C98" s="2">
        <f t="shared" si="4"/>
        <v>344.15</v>
      </c>
      <c r="D98" s="2">
        <f>[1]!PropsSI("P","T",C98,"Q",I98,$D$2)</f>
        <v>1111394.1593421246</v>
      </c>
      <c r="E98" s="2">
        <f>[1]!PropsSI("H","Q",I98,"P",D98,$D$2)/1000</f>
        <v>378.97564858147388</v>
      </c>
      <c r="F98" s="2">
        <f>[1]!PropsSI("H","Q",J98,"P",D98,$D$2)/1000</f>
        <v>646.95633777308842</v>
      </c>
      <c r="G98" s="2">
        <f>[1]!PropsSI("S","H",E98*1000,"P",D98,$D$2)/1000</f>
        <v>1.5744022371625537</v>
      </c>
      <c r="H98" s="2">
        <f>[1]!PropsSI("S","H",F98*1000,"P",D98,$D$2)/1000</f>
        <v>2.3530763304093134</v>
      </c>
      <c r="I98" s="2">
        <v>0</v>
      </c>
      <c r="J98" s="2">
        <v>1</v>
      </c>
    </row>
    <row r="99" spans="2:10" x14ac:dyDescent="0.3">
      <c r="B99" s="2">
        <v>72</v>
      </c>
      <c r="C99" s="2">
        <f t="shared" si="4"/>
        <v>345.15</v>
      </c>
      <c r="D99" s="2">
        <f>[1]!PropsSI("P","T",C99,"Q",I99,$D$2)</f>
        <v>1135633.0547015304</v>
      </c>
      <c r="E99" s="2">
        <f>[1]!PropsSI("H","Q",I99,"P",D99,$D$2)/1000</f>
        <v>381.79263021218929</v>
      </c>
      <c r="F99" s="2">
        <f>[1]!PropsSI("H","Q",J99,"P",D99,$D$2)/1000</f>
        <v>648.13940579999939</v>
      </c>
      <c r="G99" s="2">
        <f>[1]!PropsSI("S","H",E99*1000,"P",D99,$D$2)/1000</f>
        <v>1.5824305409992767</v>
      </c>
      <c r="H99" s="2">
        <f>[1]!PropsSI("S","H",F99*1000,"P",D99,$D$2)/1000</f>
        <v>2.3541146655460978</v>
      </c>
      <c r="I99" s="2">
        <v>0</v>
      </c>
      <c r="J99" s="2">
        <v>1</v>
      </c>
    </row>
    <row r="100" spans="2:10" x14ac:dyDescent="0.3">
      <c r="B100" s="2">
        <v>73</v>
      </c>
      <c r="C100" s="2">
        <f t="shared" si="4"/>
        <v>346.15</v>
      </c>
      <c r="D100" s="2">
        <f>[1]!PropsSI("P","T",C100,"Q",I100,$D$2)</f>
        <v>1160258.2780717108</v>
      </c>
      <c r="E100" s="2">
        <f>[1]!PropsSI("H","Q",I100,"P",D100,$D$2)/1000</f>
        <v>384.62038774886867</v>
      </c>
      <c r="F100" s="2">
        <f>[1]!PropsSI("H","Q",J100,"P",D100,$D$2)/1000</f>
        <v>649.31509462021836</v>
      </c>
      <c r="G100" s="2">
        <f>[1]!PropsSI("S","H",E100*1000,"P",D100,$D$2)/1000</f>
        <v>1.5904639812517085</v>
      </c>
      <c r="H100" s="2">
        <f>[1]!PropsSI("S","H",F100*1000,"P",D100,$D$2)/1000</f>
        <v>2.3551460753469442</v>
      </c>
      <c r="I100" s="2">
        <v>0</v>
      </c>
      <c r="J100" s="2">
        <v>1</v>
      </c>
    </row>
    <row r="101" spans="2:10" x14ac:dyDescent="0.3">
      <c r="B101" s="2">
        <v>74</v>
      </c>
      <c r="C101" s="2">
        <f t="shared" si="4"/>
        <v>347.15</v>
      </c>
      <c r="D101" s="2">
        <f>[1]!PropsSI("P","T",C101,"Q",I101,$D$2)</f>
        <v>1185273.7836904151</v>
      </c>
      <c r="E101" s="2">
        <f>[1]!PropsSI("H","Q",I101,"P",D101,$D$2)/1000</f>
        <v>387.4590929148934</v>
      </c>
      <c r="F101" s="2">
        <f>[1]!PropsSI("H","Q",J101,"P",D101,$D$2)/1000</f>
        <v>650.483120502681</v>
      </c>
      <c r="G101" s="2">
        <f>[1]!PropsSI("S","H",E101*1000,"P",D101,$D$2)/1000</f>
        <v>1.5985029761281324</v>
      </c>
      <c r="H101" s="2">
        <f>[1]!PropsSI("S","H",F101*1000,"P",D101,$D$2)/1000</f>
        <v>2.3561697702736994</v>
      </c>
      <c r="I101" s="2">
        <v>0</v>
      </c>
      <c r="J101" s="2">
        <v>1</v>
      </c>
    </row>
    <row r="102" spans="2:10" x14ac:dyDescent="0.3">
      <c r="B102" s="2">
        <v>75</v>
      </c>
      <c r="C102" s="2">
        <f t="shared" ref="C102:C165" si="5">B102+273.15</f>
        <v>348.15</v>
      </c>
      <c r="D102" s="2">
        <f>[1]!PropsSI("P","T",C102,"Q",I102,$D$2)</f>
        <v>1210683.5563958988</v>
      </c>
      <c r="E102" s="2">
        <f>[1]!PropsSI("H","Q",I102,"P",D102,$D$2)/1000</f>
        <v>390.30892424435336</v>
      </c>
      <c r="F102" s="2">
        <f>[1]!PropsSI("H","Q",J102,"P",D102,$D$2)/1000</f>
        <v>651.64319073140746</v>
      </c>
      <c r="G102" s="2">
        <f>[1]!PropsSI("S","H",E102*1000,"P",D102,$D$2)/1000</f>
        <v>1.6065479587564266</v>
      </c>
      <c r="H102" s="2">
        <f>[1]!PropsSI("S","H",F102*1000,"P",D102,$D$2)/1000</f>
        <v>2.3571849442137869</v>
      </c>
      <c r="I102" s="2">
        <v>0</v>
      </c>
      <c r="J102" s="2">
        <v>1</v>
      </c>
    </row>
    <row r="103" spans="2:10" x14ac:dyDescent="0.3">
      <c r="B103" s="2">
        <v>76</v>
      </c>
      <c r="C103" s="2">
        <f t="shared" si="5"/>
        <v>349.15</v>
      </c>
      <c r="D103" s="2">
        <f>[1]!PropsSI("P","T",C103,"Q",I103,$D$2)</f>
        <v>1236491.6126878653</v>
      </c>
      <c r="E103" s="2">
        <f>[1]!PropsSI("H","Q",I103,"P",D103,$D$2)/1000</f>
        <v>393.17006749955408</v>
      </c>
      <c r="F103" s="2">
        <f>[1]!PropsSI("H","Q",J103,"P",D103,$D$2)/1000</f>
        <v>652.79500330074529</v>
      </c>
      <c r="G103" s="2">
        <f>[1]!PropsSI("S","H",E103*1000,"P",D103,$D$2)/1000</f>
        <v>1.614599378164973</v>
      </c>
      <c r="H103" s="2">
        <f>[1]!PropsSI("S","H",F103*1000,"P",D103,$D$2)/1000</f>
        <v>2.3581907738435053</v>
      </c>
      <c r="I103" s="2">
        <v>0</v>
      </c>
      <c r="J103" s="2">
        <v>1</v>
      </c>
    </row>
    <row r="104" spans="2:10" x14ac:dyDescent="0.3">
      <c r="B104" s="2">
        <v>77</v>
      </c>
      <c r="C104" s="2">
        <f t="shared" si="5"/>
        <v>350.15</v>
      </c>
      <c r="D104" s="2">
        <f>[1]!PropsSI("P","T",C104,"Q",I104,$D$2)</f>
        <v>1262702.0018676179</v>
      </c>
      <c r="E104" s="2">
        <f>[1]!PropsSI("H","Q",I104,"P",D104,$D$2)/1000</f>
        <v>396.0427161209231</v>
      </c>
      <c r="F104" s="2">
        <f>[1]!PropsSI("H","Q",J104,"P",D104,$D$2)/1000</f>
        <v>653.9382465435383</v>
      </c>
      <c r="G104" s="2">
        <f>[1]!PropsSI("S","H",E104*1000,"P",D104,$D$2)/1000</f>
        <v>1.6226577003392713</v>
      </c>
      <c r="H104" s="2">
        <f>[1]!PropsSI("S","H",F104*1000,"P",D104,$D$2)/1000</f>
        <v>2.3591864178106507</v>
      </c>
      <c r="I104" s="2">
        <v>0</v>
      </c>
      <c r="J104" s="2">
        <v>1</v>
      </c>
    </row>
    <row r="105" spans="2:10" x14ac:dyDescent="0.3">
      <c r="B105" s="2">
        <v>78</v>
      </c>
      <c r="C105" s="2">
        <f t="shared" si="5"/>
        <v>351.15</v>
      </c>
      <c r="D105" s="2">
        <f>[1]!PropsSI("P","T",C105,"Q",I105,$D$2)</f>
        <v>1289318.8072640439</v>
      </c>
      <c r="E105" s="2">
        <f>[1]!PropsSI("H","Q",I105,"P",D105,$D$2)/1000</f>
        <v>398.92707171239687</v>
      </c>
      <c r="F105" s="2">
        <f>[1]!PropsSI("H","Q",J105,"P",D105,$D$2)/1000</f>
        <v>655.07259868316157</v>
      </c>
      <c r="G105" s="2">
        <f>[1]!PropsSI("S","H",E105*1000,"P",D105,$D$2)/1000</f>
        <v>1.6307234093614955</v>
      </c>
      <c r="H105" s="2">
        <f>[1]!PropsSI("S","H",F105*1000,"P",D105,$D$2)/1000</f>
        <v>2.3601710157142262</v>
      </c>
      <c r="I105" s="2">
        <v>0</v>
      </c>
      <c r="J105" s="2">
        <v>1</v>
      </c>
    </row>
    <row r="106" spans="2:10" x14ac:dyDescent="0.3">
      <c r="B106" s="2">
        <v>79</v>
      </c>
      <c r="C106" s="2">
        <f t="shared" si="5"/>
        <v>352.15</v>
      </c>
      <c r="D106" s="2">
        <f>[1]!PropsSI("P","T",C106,"Q",I106,$D$2)</f>
        <v>1316346.1475510984</v>
      </c>
      <c r="E106" s="2">
        <f>[1]!PropsSI("H","Q",I106,"P",D106,$D$2)/1000</f>
        <v>401.82334456564564</v>
      </c>
      <c r="F106" s="2">
        <f>[1]!PropsSI("H","Q",J106,"P",D106,$D$2)/1000</f>
        <v>656.19772730037914</v>
      </c>
      <c r="G106" s="2">
        <f>[1]!PropsSI("S","H",E106*1000,"P",D106,$D$2)/1000</f>
        <v>1.6387970086408727</v>
      </c>
      <c r="H106" s="2">
        <f>[1]!PropsSI("S","H",F106*1000,"P",D106,$D$2)/1000</f>
        <v>2.3611436868596134</v>
      </c>
      <c r="I106" s="2">
        <v>0</v>
      </c>
      <c r="J106" s="2">
        <v>1</v>
      </c>
    </row>
    <row r="107" spans="2:10" x14ac:dyDescent="0.3">
      <c r="B107" s="2">
        <v>80</v>
      </c>
      <c r="C107" s="2">
        <f t="shared" si="5"/>
        <v>353.15</v>
      </c>
      <c r="D107" s="2">
        <f>[1]!PropsSI("P","T",C107,"Q",I107,$D$2)</f>
        <v>1343788.1781627275</v>
      </c>
      <c r="E107" s="2">
        <f>[1]!PropsSI("H","Q",I107,"P",D107,$D$2)/1000</f>
        <v>404.73175422690002</v>
      </c>
      <c r="F107" s="2">
        <f>[1]!PropsSI("H","Q",J107,"P",D107,$D$2)/1000</f>
        <v>657.31328870603181</v>
      </c>
      <c r="G107" s="2">
        <f>[1]!PropsSI("S","H",E107*1000,"P",D107,$D$2)/1000</f>
        <v>1.6468790222437191</v>
      </c>
      <c r="H107" s="2">
        <f>[1]!PropsSI("S","H",F107*1000,"P",D107,$D$2)/1000</f>
        <v>2.3621035287682184</v>
      </c>
      <c r="I107" s="2">
        <v>0</v>
      </c>
      <c r="J107" s="2">
        <v>1</v>
      </c>
    </row>
    <row r="108" spans="2:10" x14ac:dyDescent="0.3">
      <c r="B108" s="2">
        <v>81</v>
      </c>
      <c r="C108" s="2">
        <f t="shared" si="5"/>
        <v>354.15</v>
      </c>
      <c r="D108" s="2">
        <f>[1]!PropsSI("P","T",C108,"Q",I108,$D$2)</f>
        <v>1371649.0928133952</v>
      </c>
      <c r="E108" s="2">
        <f>[1]!PropsSI("H","Q",I108,"P",D108,$D$2)/1000</f>
        <v>407.65253011086645</v>
      </c>
      <c r="F108" s="2">
        <f>[1]!PropsSI("H","Q",J108,"P",D108,$D$2)/1000</f>
        <v>658.41892721067359</v>
      </c>
      <c r="G108" s="2">
        <f>[1]!PropsSI("S","H",E108*1000,"P",D108,$D$2)/1000</f>
        <v>1.6549699963338214</v>
      </c>
      <c r="H108" s="2">
        <f>[1]!PropsSI("S","H",F108*1000,"P",D108,$D$2)/1000</f>
        <v>2.3630496154212173</v>
      </c>
      <c r="I108" s="2">
        <v>0</v>
      </c>
      <c r="J108" s="2">
        <v>1</v>
      </c>
    </row>
    <row r="109" spans="2:10" x14ac:dyDescent="0.3">
      <c r="B109" s="2">
        <v>82</v>
      </c>
      <c r="C109" s="2">
        <f t="shared" si="5"/>
        <v>355.15</v>
      </c>
      <c r="D109" s="2">
        <f>[1]!PropsSI("P","T",C109,"Q",I109,$D$2)</f>
        <v>1399933.1251292541</v>
      </c>
      <c r="E109" s="2">
        <f>[1]!PropsSI("H","Q",I109,"P",D109,$D$2)/1000</f>
        <v>410.5859121664094</v>
      </c>
      <c r="F109" s="2">
        <f>[1]!PropsSI("H","Q",J109,"P",D109,$D$2)/1000</f>
        <v>659.51427428210843</v>
      </c>
      <c r="G109" s="2">
        <f>[1]!PropsSI("S","H",E109*1000,"P",D109,$D$2)/1000</f>
        <v>1.6630705007341475</v>
      </c>
      <c r="H109" s="2">
        <f>[1]!PropsSI("S","H",F109*1000,"P",D109,$D$2)/1000</f>
        <v>2.3639809952172874</v>
      </c>
      <c r="I109" s="2">
        <v>0</v>
      </c>
      <c r="J109" s="2">
        <v>1</v>
      </c>
    </row>
    <row r="110" spans="2:10" x14ac:dyDescent="0.3">
      <c r="B110" s="2">
        <v>83</v>
      </c>
      <c r="C110" s="2">
        <f t="shared" si="5"/>
        <v>356.15</v>
      </c>
      <c r="D110" s="2">
        <f>[1]!PropsSI("P","T",C110,"Q",I110,$D$2)</f>
        <v>1428644.5503974273</v>
      </c>
      <c r="E110" s="2">
        <f>[1]!PropsSI("H","Q",I110,"P",D110,$D$2)/1000</f>
        <v>413.53215159952867</v>
      </c>
      <c r="F110" s="2">
        <f>[1]!PropsSI("H","Q",J110,"P",D110,$D$2)/1000</f>
        <v>660.59894758171868</v>
      </c>
      <c r="G110" s="2">
        <f>[1]!PropsSI("S","H",E110*1000,"P",D110,$D$2)/1000</f>
        <v>1.6711811306230191</v>
      </c>
      <c r="H110" s="2">
        <f>[1]!PropsSI("S","H",F110*1000,"P",D110,$D$2)/1000</f>
        <v>2.3648966886243139</v>
      </c>
      <c r="I110" s="2">
        <v>0</v>
      </c>
      <c r="J110" s="2">
        <v>1</v>
      </c>
    </row>
    <row r="111" spans="2:10" x14ac:dyDescent="0.3">
      <c r="B111" s="2">
        <v>84</v>
      </c>
      <c r="C111" s="2">
        <f t="shared" si="5"/>
        <v>357.15</v>
      </c>
      <c r="D111" s="2">
        <f>[1]!PropsSI("P","T",C111,"Q",I111,$D$2)</f>
        <v>1457787.6874413651</v>
      </c>
      <c r="E111" s="2">
        <f>[1]!PropsSI("H","Q",I111,"P",D111,$D$2)/1000</f>
        <v>416.49151165996267</v>
      </c>
      <c r="F111" s="2">
        <f>[1]!PropsSI("H","Q",J111,"P",D111,$D$2)/1000</f>
        <v>661.67254987024285</v>
      </c>
      <c r="G111" s="2">
        <f>[1]!PropsSI("S","H",E111*1000,"P",D111,$D$2)/1000</f>
        <v>1.6793025083798065</v>
      </c>
      <c r="H111" s="2">
        <f>[1]!PropsSI("S","H",F111*1000,"P",D111,$D$2)/1000</f>
        <v>2.3657956855048465</v>
      </c>
      <c r="I111" s="2">
        <v>0</v>
      </c>
      <c r="J111" s="2">
        <v>1</v>
      </c>
    </row>
    <row r="112" spans="2:10" x14ac:dyDescent="0.3">
      <c r="B112" s="2">
        <v>85</v>
      </c>
      <c r="C112" s="2">
        <f t="shared" si="5"/>
        <v>358.15</v>
      </c>
      <c r="D112" s="2">
        <f>[1]!PropsSI("P","T",C112,"Q",I112,$D$2)</f>
        <v>1487366.9006289546</v>
      </c>
      <c r="E112" s="2">
        <f>[1]!PropsSI("H","Q",I112,"P",D112,$D$2)/1000</f>
        <v>419.46426849836149</v>
      </c>
      <c r="F112" s="2">
        <f>[1]!PropsSI("H","Q",J112,"P",D112,$D$2)/1000</f>
        <v>662.73466777313001</v>
      </c>
      <c r="G112" s="2">
        <f>[1]!PropsSI("S","H",E112*1000,"P",D112,$D$2)/1000</f>
        <v>1.6874352855966119</v>
      </c>
      <c r="H112" s="2">
        <f>[1]!PropsSI("S","H",F112*1000,"P",D112,$D$2)/1000</f>
        <v>2.366676942094192</v>
      </c>
      <c r="I112" s="2">
        <v>0</v>
      </c>
      <c r="J112" s="2">
        <v>1</v>
      </c>
    </row>
    <row r="113" spans="2:10" x14ac:dyDescent="0.3">
      <c r="B113" s="2">
        <v>86</v>
      </c>
      <c r="C113" s="2">
        <f t="shared" si="5"/>
        <v>359.15</v>
      </c>
      <c r="D113" s="2">
        <f>[1]!PropsSI("P","T",C113,"Q",I113,$D$2)</f>
        <v>1517386.6020221068</v>
      </c>
      <c r="E113" s="2">
        <f>[1]!PropsSI("H","Q",I113,"P",D113,$D$2)/1000</f>
        <v>422.45071210217952</v>
      </c>
      <c r="F113" s="2">
        <f>[1]!PropsSI("H","Q",J113,"P",D113,$D$2)/1000</f>
        <v>663.78487039502204</v>
      </c>
      <c r="G113" s="2">
        <f>[1]!PropsSI("S","H",E113*1000,"P",D113,$D$2)/1000</f>
        <v>1.6955801452753951</v>
      </c>
      <c r="H113" s="2">
        <f>[1]!PropsSI("S","H",F113*1000,"P",D113,$D$2)/1000</f>
        <v>2.3675393776087486</v>
      </c>
      <c r="I113" s="2">
        <v>0</v>
      </c>
      <c r="J113" s="2">
        <v>1</v>
      </c>
    </row>
    <row r="114" spans="2:10" x14ac:dyDescent="0.3">
      <c r="B114" s="2">
        <v>87</v>
      </c>
      <c r="C114" s="2">
        <f t="shared" si="5"/>
        <v>360.15</v>
      </c>
      <c r="D114" s="2">
        <f>[1]!PropsSI("P","T",C114,"Q",I114,$D$2)</f>
        <v>1547851.2536766529</v>
      </c>
      <c r="E114" s="2">
        <f>[1]!PropsSI("H","Q",I114,"P",D114,$D$2)/1000</f>
        <v>425.45114731947007</v>
      </c>
      <c r="F114" s="2">
        <f>[1]!PropsSI("H","Q",J114,"P",D114,$D$2)/1000</f>
        <v>664.82270777196322</v>
      </c>
      <c r="G114" s="2">
        <f>[1]!PropsSI("S","H",E114*1000,"P",D114,$D$2)/1000</f>
        <v>1.7037378042324092</v>
      </c>
      <c r="H114" s="2">
        <f>[1]!PropsSI("S","H",F114*1000,"P",D114,$D$2)/1000</f>
        <v>2.368381870460126</v>
      </c>
      <c r="I114" s="2">
        <v>0</v>
      </c>
      <c r="J114" s="2">
        <v>1</v>
      </c>
    </row>
    <row r="115" spans="2:10" x14ac:dyDescent="0.3">
      <c r="B115" s="2">
        <v>88</v>
      </c>
      <c r="C115" s="2">
        <f t="shared" si="5"/>
        <v>361.15</v>
      </c>
      <c r="D115" s="2">
        <f>[1]!PropsSI("P","T",C115,"Q",I115,$D$2)</f>
        <v>1578765.3701014933</v>
      </c>
      <c r="E115" s="2">
        <f>[1]!PropsSI("H","Q",I115,"P",D115,$D$2)/1000</f>
        <v>428.465894981075</v>
      </c>
      <c r="F115" s="2">
        <f>[1]!PropsSI("H","Q",J115,"P",D115,$D$2)/1000</f>
        <v>665.84770914870865</v>
      </c>
      <c r="G115" s="2">
        <f>[1]!PropsSI("S","H",E115*1000,"P",D115,$D$2)/1000</f>
        <v>1.7119090157349894</v>
      </c>
      <c r="H115" s="2">
        <f>[1]!PropsSI("S","H",F115*1000,"P",D115,$D$2)/1000</f>
        <v>2.369203254047739</v>
      </c>
      <c r="I115" s="2">
        <v>0</v>
      </c>
      <c r="J115" s="2">
        <v>1</v>
      </c>
    </row>
    <row r="116" spans="2:10" x14ac:dyDescent="0.3">
      <c r="B116" s="2">
        <v>89</v>
      </c>
      <c r="C116" s="2">
        <f t="shared" si="5"/>
        <v>362.15</v>
      </c>
      <c r="D116" s="2">
        <f>[1]!PropsSI("P","T",C116,"Q",I116,$D$2)</f>
        <v>1610133.5208886098</v>
      </c>
      <c r="E116" s="2">
        <f>[1]!PropsSI("H","Q",I116,"P",D116,$D$2)/1000</f>
        <v>431.49529313337104</v>
      </c>
      <c r="F116" s="2">
        <f>[1]!PropsSI("H","Q",J116,"P",D116,$D$2)/1000</f>
        <v>666.85938106694596</v>
      </c>
      <c r="G116" s="2">
        <f>[1]!PropsSI("S","H",E116*1000,"P",D116,$D$2)/1000</f>
        <v>1.7200945723997707</v>
      </c>
      <c r="H116" s="2">
        <f>[1]!PropsSI("S","H",F116*1000,"P",D116,$D$2)/1000</f>
        <v>2.3700023120987859</v>
      </c>
      <c r="I116" s="2">
        <v>0</v>
      </c>
      <c r="J116" s="2">
        <v>1</v>
      </c>
    </row>
    <row r="117" spans="2:10" x14ac:dyDescent="0.3">
      <c r="B117" s="2">
        <v>90</v>
      </c>
      <c r="C117" s="2">
        <f t="shared" si="5"/>
        <v>363.15</v>
      </c>
      <c r="D117" s="2">
        <f>[1]!PropsSI("P","T",C117,"Q",I117,$D$2)</f>
        <v>1641960.3334035678</v>
      </c>
      <c r="E117" s="2">
        <f>[1]!PropsSI("H","Q",I117,"P",D117,$D$2)/1000</f>
        <v>434.53969838384506</v>
      </c>
      <c r="F117" s="2">
        <f>[1]!PropsSI("H","Q",J117,"P",D117,$D$2)/1000</f>
        <v>667.85720524444537</v>
      </c>
      <c r="G117" s="2">
        <f>[1]!PropsSI("S","H",E117*1000,"P",D117,$D$2)/1000</f>
        <v>1.7282953093542999</v>
      </c>
      <c r="H117" s="2">
        <f>[1]!PropsSI("S","H",F117*1000,"P",D117,$D$2)/1000</f>
        <v>2.3707777735167666</v>
      </c>
      <c r="I117" s="2">
        <v>0</v>
      </c>
      <c r="J117" s="2">
        <v>1</v>
      </c>
    </row>
    <row r="118" spans="2:10" x14ac:dyDescent="0.3">
      <c r="B118" s="2">
        <v>91</v>
      </c>
      <c r="C118" s="2">
        <f t="shared" si="5"/>
        <v>364.15</v>
      </c>
      <c r="D118" s="2">
        <f>[1]!PropsSI("P","T",C118,"Q",I118,$D$2)</f>
        <v>1674250.4962110997</v>
      </c>
      <c r="E118" s="2">
        <f>[1]!PropsSI("H","Q",I118,"P",D118,$D$2)/1000</f>
        <v>437.59948743863112</v>
      </c>
      <c r="F118" s="2">
        <f>[1]!PropsSI("H","Q",J118,"P",D118,$D$2)/1000</f>
        <v>668.84063624700332</v>
      </c>
      <c r="G118" s="2">
        <f>[1]!PropsSI("S","H",E118*1000,"P",D118,$D$2)/1000</f>
        <v>1.7365121078702577</v>
      </c>
      <c r="H118" s="2">
        <f>[1]!PropsSI("S","H",F118*1000,"P",D118,$D$2)/1000</f>
        <v>2.3715283067124187</v>
      </c>
      <c r="I118" s="2">
        <v>0</v>
      </c>
      <c r="J118" s="2">
        <v>1</v>
      </c>
    </row>
    <row r="119" spans="2:10" x14ac:dyDescent="0.3">
      <c r="B119" s="2">
        <v>92</v>
      </c>
      <c r="C119" s="2">
        <f t="shared" si="5"/>
        <v>365.15</v>
      </c>
      <c r="D119" s="2">
        <f>[1]!PropsSI("P","T",C119,"Q",I119,$D$2)</f>
        <v>1707008.7617296469</v>
      </c>
      <c r="E119" s="2">
        <f>[1]!PropsSI("H","Q",I119,"P",D119,$D$2)/1000</f>
        <v>440.67505870501276</v>
      </c>
      <c r="F119" s="2">
        <f>[1]!PropsSI("H","Q",J119,"P",D119,$D$2)/1000</f>
        <v>669.80909888368637</v>
      </c>
      <c r="G119" s="2">
        <f>[1]!PropsSI("S","H",E119*1000,"P",D119,$D$2)/1000</f>
        <v>1.7447458991206775</v>
      </c>
      <c r="H119" s="2">
        <f>[1]!PropsSI("S","H",F119*1000,"P",D119,$D$2)/1000</f>
        <v>2.3722525133303827</v>
      </c>
      <c r="I119" s="2">
        <v>0</v>
      </c>
      <c r="J119" s="2">
        <v>1</v>
      </c>
    </row>
    <row r="120" spans="2:10" x14ac:dyDescent="0.3">
      <c r="B120" s="2">
        <v>93</v>
      </c>
      <c r="C120" s="2">
        <f t="shared" si="5"/>
        <v>366.15</v>
      </c>
      <c r="D120" s="2">
        <f>[1]!PropsSI("P","T",C120,"Q",I120,$D$2)</f>
        <v>1740239.9500067895</v>
      </c>
      <c r="E120" s="2">
        <f>[1]!PropsSI("H","Q",I120,"P",D120,$D$2)/1000</f>
        <v>443.76683415993472</v>
      </c>
      <c r="F120" s="2">
        <f>[1]!PropsSI("H","Q",J120,"P",D120,$D$2)/1000</f>
        <v>670.76198535883327</v>
      </c>
      <c r="G120" s="2">
        <f>[1]!PropsSI("S","H",E120*1000,"P",D120,$D$2)/1000</f>
        <v>1.7529976685965409</v>
      </c>
      <c r="H120" s="2">
        <f>[1]!PropsSI("S","H",F120*1000,"P",D120,$D$2)/1000</f>
        <v>2.3729489213587946</v>
      </c>
      <c r="I120" s="2">
        <v>0</v>
      </c>
      <c r="J120" s="2">
        <v>1</v>
      </c>
    </row>
    <row r="121" spans="2:10" x14ac:dyDescent="0.3">
      <c r="B121" s="2">
        <v>94</v>
      </c>
      <c r="C121" s="2">
        <f t="shared" si="5"/>
        <v>367.15</v>
      </c>
      <c r="D121" s="2">
        <f>[1]!PropsSI("P","T",C121,"Q",I121,$D$2)</f>
        <v>1773948.9523255141</v>
      </c>
      <c r="E121" s="2">
        <f>[1]!PropsSI("H","Q",I121,"P",D121,$D$2)/1000</f>
        <v>446.87526138377422</v>
      </c>
      <c r="F121" s="2">
        <f>[1]!PropsSI("H","Q",J121,"P",D121,$D$2)/1000</f>
        <v>671.69865210923729</v>
      </c>
      <c r="G121" s="2">
        <f>[1]!PropsSI("S","H",E121*1000,"P",D121,$D$2)/1000</f>
        <v>1.7612684609036706</v>
      </c>
      <c r="H121" s="2">
        <f>[1]!PropsSI("S","H",F121*1000,"P",D121,$D$2)/1000</f>
        <v>2.3736159775193943</v>
      </c>
      <c r="I121" s="2">
        <v>0</v>
      </c>
      <c r="J121" s="2">
        <v>1</v>
      </c>
    </row>
    <row r="122" spans="2:10" x14ac:dyDescent="0.3">
      <c r="B122" s="2">
        <v>95</v>
      </c>
      <c r="C122" s="2">
        <f t="shared" si="5"/>
        <v>368.15</v>
      </c>
      <c r="D122" s="2">
        <f>[1]!PropsSI("P","T",C122,"Q",I122,$D$2)</f>
        <v>1808140.7351499477</v>
      </c>
      <c r="E122" s="2">
        <f>[1]!PropsSI("H","Q",I122,"P",D122,$D$2)/1000</f>
        <v>450.0008158350862</v>
      </c>
      <c r="F122" s="2">
        <f>[1]!PropsSI("H","Q",J122,"P",D122,$D$2)/1000</f>
        <v>672.61841630626725</v>
      </c>
      <c r="G122" s="2">
        <f>[1]!PropsSI("S","H",E122*1000,"P",D122,$D$2)/1000</f>
        <v>1.7695593851354126</v>
      </c>
      <c r="H122" s="2">
        <f>[1]!PropsSI("S","H",F122*1000,"P",D122,$D$2)/1000</f>
        <v>2.3742520388667216</v>
      </c>
      <c r="I122" s="2">
        <v>0</v>
      </c>
      <c r="J122" s="2">
        <v>1</v>
      </c>
    </row>
    <row r="123" spans="2:10" x14ac:dyDescent="0.3">
      <c r="B123" s="2">
        <v>96</v>
      </c>
      <c r="C123" s="2">
        <f t="shared" si="5"/>
        <v>369.15</v>
      </c>
      <c r="D123" s="2">
        <f>[1]!PropsSI("P","T",C123,"Q",I123,$D$2)</f>
        <v>1842820.3443589127</v>
      </c>
      <c r="E123" s="2">
        <f>[1]!PropsSI("H","Q",I123,"P",D123,$D$2)/1000</f>
        <v>453.144003392743</v>
      </c>
      <c r="F123" s="2">
        <f>[1]!PropsSI("H","Q",J123,"P",D123,$D$2)/1000</f>
        <v>673.52055197809648</v>
      </c>
      <c r="G123" s="2">
        <f>[1]!PropsSI("S","H",E123*1000,"P",D123,$D$2)/1000</f>
        <v>1.7778716208822634</v>
      </c>
      <c r="H123" s="2">
        <f>[1]!PropsSI("S","H",F123*1000,"P",D123,$D$2)/1000</f>
        <v>2.3748553634946248</v>
      </c>
      <c r="I123" s="2">
        <v>0</v>
      </c>
      <c r="J123" s="2">
        <v>1</v>
      </c>
    </row>
    <row r="124" spans="2:10" x14ac:dyDescent="0.3">
      <c r="B124" s="2">
        <v>97</v>
      </c>
      <c r="C124" s="2">
        <f t="shared" si="5"/>
        <v>370.15</v>
      </c>
      <c r="D124" s="2">
        <f>[1]!PropsSI("P","T",C124,"Q",I124,$D$2)</f>
        <v>1877992.9097928181</v>
      </c>
      <c r="E124" s="2">
        <f>[1]!PropsSI("H","Q",I124,"P",D124,$D$2)/1000</f>
        <v>456.30536320482878</v>
      </c>
      <c r="F124" s="2">
        <f>[1]!PropsSI("H","Q",J124,"P",D124,$D$2)/1000</f>
        <v>674.40428570155279</v>
      </c>
      <c r="G124" s="2">
        <f>[1]!PropsSI("S","H",E124*1000,"P",D124,$D$2)/1000</f>
        <v>1.786206424972729</v>
      </c>
      <c r="H124" s="2">
        <f>[1]!PropsSI("S","H",F124*1000,"P",D124,$D$2)/1000</f>
        <v>2.3754241002306631</v>
      </c>
      <c r="I124" s="2">
        <v>0</v>
      </c>
      <c r="J124" s="2">
        <v>1</v>
      </c>
    </row>
    <row r="125" spans="2:10" x14ac:dyDescent="0.3">
      <c r="B125" s="2">
        <v>98</v>
      </c>
      <c r="C125" s="2">
        <f t="shared" si="5"/>
        <v>371.15</v>
      </c>
      <c r="D125" s="2">
        <f>[1]!PropsSI("P","T",C125,"Q",I125,$D$2)</f>
        <v>1913663.6501455393</v>
      </c>
      <c r="E125" s="2">
        <f>[1]!PropsSI("H","Q",I125,"P",D125,$D$2)/1000</f>
        <v>459.48547089078346</v>
      </c>
      <c r="F125" s="2">
        <f>[1]!PropsSI("H","Q",J125,"P",D125,$D$2)/1000</f>
        <v>675.2687918034211</v>
      </c>
      <c r="G125" s="2">
        <f>[1]!PropsSI("S","H",E125*1000,"P",D125,$D$2)/1000</f>
        <v>1.7945651390569652</v>
      </c>
      <c r="H125" s="2">
        <f>[1]!PropsSI("S","H",F125*1000,"P",D125,$D$2)/1000</f>
        <v>2.3759562771753457</v>
      </c>
      <c r="I125" s="2">
        <v>0</v>
      </c>
      <c r="J125" s="2">
        <v>1</v>
      </c>
    </row>
    <row r="126" spans="2:10" x14ac:dyDescent="0.3">
      <c r="B126" s="2">
        <v>99</v>
      </c>
      <c r="C126" s="2">
        <f t="shared" si="5"/>
        <v>372.15</v>
      </c>
      <c r="D126" s="2">
        <f>[1]!PropsSI("P","T",C126,"Q",I126,$D$2)</f>
        <v>1949837.878234918</v>
      </c>
      <c r="E126" s="2">
        <f>[1]!PropsSI("H","Q",I126,"P",D126,$D$2)/1000</f>
        <v>462.6849421514936</v>
      </c>
      <c r="F126" s="2">
        <f>[1]!PropsSI("H","Q",J126,"P",D126,$D$2)/1000</f>
        <v>676.11318699923129</v>
      </c>
      <c r="G126" s="2">
        <f>[1]!PropsSI("S","H",E126*1000,"P",D126,$D$2)/1000</f>
        <v>1.8029491981643373</v>
      </c>
      <c r="H126" s="2">
        <f>[1]!PropsSI("S","H",F126*1000,"P",D126,$D$2)/1000</f>
        <v>2.376449788914675</v>
      </c>
      <c r="I126" s="2">
        <v>0</v>
      </c>
      <c r="J126" s="2">
        <v>1</v>
      </c>
    </row>
    <row r="127" spans="2:10" x14ac:dyDescent="0.3">
      <c r="B127" s="2">
        <v>100</v>
      </c>
      <c r="C127" s="2">
        <f t="shared" si="5"/>
        <v>373.15</v>
      </c>
      <c r="D127" s="2">
        <f>[1]!PropsSI("P","T",C127,"Q",I127,$D$2)</f>
        <v>1986521.0066940533</v>
      </c>
      <c r="E127" s="2">
        <f>[1]!PropsSI("H","Q",I127,"P",D127,$D$2)/1000</f>
        <v>465.9044368524996</v>
      </c>
      <c r="F127" s="2">
        <f>[1]!PropsSI("H","Q",J127,"P",D127,$D$2)/1000</f>
        <v>676.93652438335039</v>
      </c>
      <c r="G127" s="2">
        <f>[1]!PropsSI("S","H",E127*1000,"P",D127,$D$2)/1000</f>
        <v>1.8113601403913429</v>
      </c>
      <c r="H127" s="2">
        <f>[1]!PropsSI("S","H",F127*1000,"P",D127,$D$2)/1000</f>
        <v>2.3769023821998658</v>
      </c>
      <c r="I127" s="2">
        <v>0</v>
      </c>
      <c r="J127" s="2">
        <v>1</v>
      </c>
    </row>
    <row r="128" spans="2:10" x14ac:dyDescent="0.3">
      <c r="B128" s="2">
        <v>101</v>
      </c>
      <c r="C128" s="2">
        <f t="shared" si="5"/>
        <v>374.15</v>
      </c>
      <c r="D128" s="2">
        <f>[1]!PropsSI("P","T",C128,"Q",I128,$D$2)</f>
        <v>2023718.5541275418</v>
      </c>
      <c r="E128" s="2">
        <f>[1]!PropsSI("H","Q",I128,"P",D128,$D$2)/1000</f>
        <v>469.14466365758136</v>
      </c>
      <c r="F128" s="2">
        <f>[1]!PropsSI("H","Q",J128,"P",D128,$D$2)/1000</f>
        <v>677.73778666670978</v>
      </c>
      <c r="G128" s="2">
        <f>[1]!PropsSI("S","H",E128*1000,"P",D128,$D$2)/1000</f>
        <v>1.8197996179052949</v>
      </c>
      <c r="H128" s="2">
        <f>[1]!PropsSI("S","H",F128*1000,"P",D128,$D$2)/1000</f>
        <v>2.3773116398460359</v>
      </c>
      <c r="I128" s="2">
        <v>0</v>
      </c>
      <c r="J128" s="2">
        <v>1</v>
      </c>
    </row>
    <row r="129" spans="2:10" x14ac:dyDescent="0.3">
      <c r="B129" s="2">
        <v>102</v>
      </c>
      <c r="C129" s="2">
        <f t="shared" si="5"/>
        <v>375.15</v>
      </c>
      <c r="D129" s="2">
        <f>[1]!PropsSI("P","T",C129,"Q",I129,$D$2)</f>
        <v>2061436.1517886436</v>
      </c>
      <c r="E129" s="2">
        <f>[1]!PropsSI("H","Q",I129,"P",D129,$D$2)/1000</f>
        <v>472.40638530564564</v>
      </c>
      <c r="F129" s="2">
        <f>[1]!PropsSI("H","Q",J129,"P",D129,$D$2)/1000</f>
        <v>678.51587853726107</v>
      </c>
      <c r="G129" s="2">
        <f>[1]!PropsSI("S","H",E129*1000,"P",D129,$D$2)/1000</f>
        <v>1.8282694094869936</v>
      </c>
      <c r="H129" s="2">
        <f>[1]!PropsSI("S","H",F129*1000,"P",D129,$D$2)/1000</f>
        <v>2.3776749625500768</v>
      </c>
      <c r="I129" s="2">
        <v>0</v>
      </c>
      <c r="J129" s="2">
        <v>1</v>
      </c>
    </row>
    <row r="130" spans="2:10" x14ac:dyDescent="0.3">
      <c r="B130" s="2">
        <v>103</v>
      </c>
      <c r="C130" s="2">
        <f t="shared" si="5"/>
        <v>376.15</v>
      </c>
      <c r="D130" s="2">
        <f>[1]!PropsSI("P","T",C130,"Q",I130,$D$2)</f>
        <v>2099679.5508378362</v>
      </c>
      <c r="E130" s="2">
        <f>[1]!PropsSI("H","Q",I130,"P",D130,$D$2)/1000</f>
        <v>475.69042464235002</v>
      </c>
      <c r="F130" s="2">
        <f>[1]!PropsSI("H","Q",J130,"P",D130,$D$2)/1000</f>
        <v>679.26961799188291</v>
      </c>
      <c r="G130" s="2">
        <f>[1]!PropsSI("S","H",E130*1000,"P",D130,$D$2)/1000</f>
        <v>1.8367714348800814</v>
      </c>
      <c r="H130" s="2">
        <f>[1]!PropsSI("S","H",F130*1000,"P",D130,$D$2)/1000</f>
        <v>2.3779895482644569</v>
      </c>
      <c r="I130" s="2">
        <v>0</v>
      </c>
      <c r="J130" s="2">
        <v>1</v>
      </c>
    </row>
    <row r="131" spans="2:10" x14ac:dyDescent="0.3">
      <c r="B131" s="2">
        <v>104</v>
      </c>
      <c r="C131" s="2">
        <f t="shared" si="5"/>
        <v>377.15</v>
      </c>
      <c r="D131" s="2">
        <f>[1]!PropsSI("P","T",C131,"Q",I131,$D$2)</f>
        <v>2138454.6302565206</v>
      </c>
      <c r="E131" s="2">
        <f>[1]!PropsSI("H","Q",I131,"P",D131,$D$2)/1000</f>
        <v>478.9976715415919</v>
      </c>
      <c r="F131" s="2">
        <f>[1]!PropsSI("H","Q",J131,"P",D131,$D$2)/1000</f>
        <v>679.9977264559268</v>
      </c>
      <c r="G131" s="2">
        <f>[1]!PropsSI("S","H",E131*1000,"P",D131,$D$2)/1000</f>
        <v>1.845307771271917</v>
      </c>
      <c r="H131" s="2">
        <f>[1]!PropsSI("S","H",F131*1000,"P",D131,$D$2)/1000</f>
        <v>2.3782523686849757</v>
      </c>
      <c r="I131" s="2">
        <v>0</v>
      </c>
      <c r="J131" s="2">
        <v>1</v>
      </c>
    </row>
    <row r="132" spans="2:10" x14ac:dyDescent="0.3">
      <c r="B132" s="2">
        <v>105</v>
      </c>
      <c r="C132" s="2">
        <f t="shared" si="5"/>
        <v>378.15</v>
      </c>
      <c r="D132" s="2">
        <f>[1]!PropsSI("P","T",C132,"Q",I132,$D$2)</f>
        <v>2177767.405500534</v>
      </c>
      <c r="E132" s="2">
        <f>[1]!PropsSI("H","Q",I132,"P",D132,$D$2)/1000</f>
        <v>482.32909088115935</v>
      </c>
      <c r="F132" s="2">
        <f>[1]!PropsSI("H","Q",J132,"P",D132,$D$2)/1000</f>
        <v>680.69881746586361</v>
      </c>
      <c r="G132" s="2">
        <f>[1]!PropsSI("S","H",E132*1000,"P",D132,$D$2)/1000</f>
        <v>1.8538806723011272</v>
      </c>
      <c r="H132" s="2">
        <f>[1]!PropsSI("S","H",F132*1000,"P",D132,$D$2)/1000</f>
        <v>2.3784601423122456</v>
      </c>
      <c r="I132" s="2">
        <v>0</v>
      </c>
      <c r="J132" s="2">
        <v>1</v>
      </c>
    </row>
    <row r="133" spans="2:10" x14ac:dyDescent="0.3">
      <c r="B133" s="2">
        <v>106</v>
      </c>
      <c r="C133" s="2">
        <f t="shared" si="5"/>
        <v>379.15</v>
      </c>
      <c r="D133" s="2">
        <f>[1]!PropsSI("P","T",C133,"Q",I133,$D$2)</f>
        <v>2217624.0379929817</v>
      </c>
      <c r="E133" s="2">
        <f>[1]!PropsSI("H","Q",I133,"P",D133,$D$2)/1000</f>
        <v>485.68573177377596</v>
      </c>
      <c r="F133" s="2">
        <f>[1]!PropsSI("H","Q",J133,"P",D133,$D$2)/1000</f>
        <v>681.37138363934753</v>
      </c>
      <c r="G133" s="2">
        <f>[1]!PropsSI("S","H",E133*1000,"P",D133,$D$2)/1000</f>
        <v>1.8624925900760554</v>
      </c>
      <c r="H133" s="2">
        <f>[1]!PropsSI("S","H",F133*1000,"P",D133,$D$2)/1000</f>
        <v>2.3786093034232048</v>
      </c>
      <c r="I133" s="2">
        <v>0</v>
      </c>
      <c r="J133" s="2">
        <v>1</v>
      </c>
    </row>
    <row r="134" spans="2:10" x14ac:dyDescent="0.3">
      <c r="B134" s="2">
        <v>107</v>
      </c>
      <c r="C134" s="2">
        <f t="shared" si="5"/>
        <v>380.15</v>
      </c>
      <c r="D134" s="2">
        <f>[1]!PropsSI("P","T",C134,"Q",I134,$D$2)</f>
        <v>2258030.8455750849</v>
      </c>
      <c r="E134" s="2">
        <f>[1]!PropsSI("H","Q",I134,"P",D134,$D$2)/1000</f>
        <v>489.06873830166296</v>
      </c>
      <c r="F134" s="2">
        <f>[1]!PropsSI("H","Q",J134,"P",D134,$D$2)/1000</f>
        <v>682.01378159219939</v>
      </c>
      <c r="G134" s="2">
        <f>[1]!PropsSI("S","H",E134*1000,"P",D134,$D$2)/1000</f>
        <v>1.8711462008015227</v>
      </c>
      <c r="H134" s="2">
        <f>[1]!PropsSI("S","H",F134*1000,"P",D134,$D$2)/1000</f>
        <v>2.3786959661324092</v>
      </c>
      <c r="I134" s="2">
        <v>0</v>
      </c>
      <c r="J134" s="2">
        <v>1</v>
      </c>
    </row>
    <row r="135" spans="2:10" x14ac:dyDescent="0.3">
      <c r="B135" s="2">
        <v>108</v>
      </c>
      <c r="C135" s="2">
        <f t="shared" si="5"/>
        <v>381.15</v>
      </c>
      <c r="D135" s="2">
        <f>[1]!PropsSI("P","T",C135,"Q",I135,$D$2)</f>
        <v>2298994.3140546032</v>
      </c>
      <c r="E135" s="2">
        <f>[1]!PropsSI("H","Q",I135,"P",D135,$D$2)/1000</f>
        <v>492.47936206253752</v>
      </c>
      <c r="F135" s="2">
        <f>[1]!PropsSI("H","Q",J135,"P",D135,$D$2)/1000</f>
        <v>682.62421437902844</v>
      </c>
      <c r="G135" s="2">
        <f>[1]!PropsSI("S","H",E135*1000,"P",D135,$D$2)/1000</f>
        <v>1.8798444347556953</v>
      </c>
      <c r="H135" s="2">
        <f>[1]!PropsSI("S","H",F135*1000,"P",D135,$D$2)/1000</f>
        <v>2.3787158825229535</v>
      </c>
      <c r="I135" s="2">
        <v>0</v>
      </c>
      <c r="J135" s="2">
        <v>1</v>
      </c>
    </row>
    <row r="136" spans="2:10" x14ac:dyDescent="0.3">
      <c r="B136" s="2">
        <v>109</v>
      </c>
      <c r="C136" s="2">
        <f t="shared" si="5"/>
        <v>382.15</v>
      </c>
      <c r="D136" s="2">
        <f>[1]!PropsSI("P","T",C136,"Q",I136,$D$2)</f>
        <v>2340521.1100195893</v>
      </c>
      <c r="E136" s="2">
        <f>[1]!PropsSI("H","Q",I136,"P",D136,$D$2)/1000</f>
        <v>495.91897691224511</v>
      </c>
      <c r="F136" s="2">
        <f>[1]!PropsSI("H","Q",J136,"P",D136,$D$2)/1000</f>
        <v>683.20071092757792</v>
      </c>
      <c r="G136" s="2">
        <f>[1]!PropsSI("S","H",E136*1000,"P",D136,$D$2)/1000</f>
        <v>1.8885905115455728</v>
      </c>
      <c r="H136" s="2">
        <f>[1]!PropsSI("S","H",F136*1000,"P",D136,$D$2)/1000</f>
        <v>2.3786643935692093</v>
      </c>
      <c r="I136" s="2">
        <v>0</v>
      </c>
      <c r="J136" s="2">
        <v>1</v>
      </c>
    </row>
    <row r="137" spans="2:10" x14ac:dyDescent="0.3">
      <c r="B137" s="2">
        <v>110</v>
      </c>
      <c r="C137" s="2">
        <f t="shared" si="5"/>
        <v>383.15</v>
      </c>
      <c r="D137" s="2">
        <f>[1]!PropsSI("P","T",C137,"Q",I137,$D$2)</f>
        <v>2382618.0951193385</v>
      </c>
      <c r="E137" s="2">
        <f>[1]!PropsSI("H","Q",I137,"P",D137,$D$2)/1000</f>
        <v>499.38909638971063</v>
      </c>
      <c r="F137" s="2">
        <f>[1]!PropsSI("H","Q",J137,"P",D137,$D$2)/1000</f>
        <v>683.74110179826346</v>
      </c>
      <c r="G137" s="2">
        <f>[1]!PropsSI("S","H",E137*1000,"P",D137,$D$2)/1000</f>
        <v>1.8973879818125419</v>
      </c>
      <c r="H137" s="2">
        <f>[1]!PropsSI("S","H",F137*1000,"P",D137,$D$2)/1000</f>
        <v>2.3785363712384928</v>
      </c>
      <c r="I137" s="2">
        <v>0</v>
      </c>
      <c r="J137" s="2">
        <v>1</v>
      </c>
    </row>
    <row r="138" spans="2:10" x14ac:dyDescent="0.3">
      <c r="B138" s="2">
        <v>111</v>
      </c>
      <c r="C138" s="2">
        <f t="shared" si="5"/>
        <v>384.15</v>
      </c>
      <c r="D138" s="2">
        <f>[1]!PropsSI("P","T",C138,"Q",I138,$D$2)</f>
        <v>2425292.3420562577</v>
      </c>
      <c r="E138" s="2">
        <f>[1]!PropsSI("H","Q",I138,"P",D138,$D$2)/1000</f>
        <v>502.89139444179187</v>
      </c>
      <c r="F138" s="2">
        <f>[1]!PropsSI("H","Q",J138,"P",D138,$D$2)/1000</f>
        <v>684.24299041837105</v>
      </c>
      <c r="G138" s="2">
        <f>[1]!PropsSI("S","H",E138*1000,"P",D138,$D$2)/1000</f>
        <v>1.9062407768784326</v>
      </c>
      <c r="H138" s="2">
        <f>[1]!PropsSI("S","H",F138*1000,"P",D138,$D$2)/1000</f>
        <v>2.3783261497186747</v>
      </c>
      <c r="I138" s="2">
        <v>0</v>
      </c>
      <c r="J138" s="2">
        <v>1</v>
      </c>
    </row>
    <row r="139" spans="2:10" x14ac:dyDescent="0.3">
      <c r="B139" s="2">
        <v>112</v>
      </c>
      <c r="C139" s="2">
        <f t="shared" si="5"/>
        <v>385.15</v>
      </c>
      <c r="D139" s="2">
        <f>[1]!PropsSI("P","T",C139,"Q",I139,$D$2)</f>
        <v>2468551.1525874734</v>
      </c>
      <c r="E139" s="2">
        <f>[1]!PropsSI("H","Q",I139,"P",D139,$D$2)/1000</f>
        <v>506.42773024093003</v>
      </c>
      <c r="F139" s="2">
        <f>[1]!PropsSI("H","Q",J139,"P",D139,$D$2)/1000</f>
        <v>684.70371869902567</v>
      </c>
      <c r="G139" s="2">
        <f>[1]!PropsSI("S","H",E139*1000,"P",D139,$D$2)/1000</f>
        <v>1.9151532682468184</v>
      </c>
      <c r="H139" s="2">
        <f>[1]!PropsSI("S","H",F139*1000,"P",D139,$D$2)/1000</f>
        <v>2.3780274431347728</v>
      </c>
      <c r="I139" s="2">
        <v>0</v>
      </c>
      <c r="J139" s="2">
        <v>1</v>
      </c>
    </row>
    <row r="140" spans="2:10" x14ac:dyDescent="0.3">
      <c r="B140" s="2">
        <v>113</v>
      </c>
      <c r="C140" s="2">
        <f t="shared" si="5"/>
        <v>386.15</v>
      </c>
      <c r="D140" s="2">
        <f>[1]!PropsSI("P","T",C140,"Q",I140,$D$2)</f>
        <v>2512402.0779035888</v>
      </c>
      <c r="E140" s="2">
        <f>[1]!PropsSI("H","Q",I140,"P",D140,$D$2)/1000</f>
        <v>510.00017812350887</v>
      </c>
      <c r="F140" s="2">
        <f>[1]!PropsSI("H","Q",J140,"P",D140,$D$2)/1000</f>
        <v>685.12032561917215</v>
      </c>
      <c r="G140" s="2">
        <f>[1]!PropsSI("S","H",E140*1000,"P",D140,$D$2)/1000</f>
        <v>1.924130339443322</v>
      </c>
      <c r="H140" s="2">
        <f>[1]!PropsSI("S","H",F140*1000,"P",D140,$D$2)/1000</f>
        <v>2.3776332463335543</v>
      </c>
      <c r="I140" s="2">
        <v>0</v>
      </c>
      <c r="J140" s="2">
        <v>1</v>
      </c>
    </row>
    <row r="141" spans="2:10" x14ac:dyDescent="0.3">
      <c r="B141" s="2">
        <v>114</v>
      </c>
      <c r="C141" s="2">
        <f t="shared" si="5"/>
        <v>387.15</v>
      </c>
      <c r="D141" s="2">
        <f>[1]!PropsSI("P","T",C141,"Q",I141,$D$2)</f>
        <v>2556852.9418410836</v>
      </c>
      <c r="E141" s="2">
        <f>[1]!PropsSI("H","Q",I141,"P",D141,$D$2)/1000</f>
        <v>513.61106399631399</v>
      </c>
      <c r="F141" s="2">
        <f>[1]!PropsSI("H","Q",J141,"P",D141,$D$2)/1000</f>
        <v>685.48949692120675</v>
      </c>
      <c r="G141" s="2">
        <f>[1]!PropsSI("S","H",E141*1000,"P",D141,$D$2)/1000</f>
        <v>1.9331774734526781</v>
      </c>
      <c r="H141" s="2">
        <f>[1]!PropsSI("S","H",F141*1000,"P",D141,$D$2)/1000</f>
        <v>2.3771357142505414</v>
      </c>
      <c r="I141" s="2">
        <v>0</v>
      </c>
      <c r="J141" s="2">
        <v>1</v>
      </c>
    </row>
    <row r="142" spans="2:10" x14ac:dyDescent="0.3">
      <c r="B142" s="2">
        <v>115</v>
      </c>
      <c r="C142" s="2">
        <f t="shared" si="5"/>
        <v>388.15</v>
      </c>
      <c r="D142" s="2">
        <f>[1]!PropsSI("P","T",C142,"Q",I142,$D$2)</f>
        <v>2601911.8675024356</v>
      </c>
      <c r="E142" s="2">
        <f>[1]!PropsSI("H","Q",I142,"P",D142,$D$2)/1000</f>
        <v>517.26300999812372</v>
      </c>
      <c r="F142" s="2">
        <f>[1]!PropsSI("H","Q",J142,"P",D142,$D$2)/1000</f>
        <v>685.80750345805507</v>
      </c>
      <c r="G142" s="2">
        <f>[1]!PropsSI("S","H",E142*1000,"P",D142,$D$2)/1000</f>
        <v>1.9423008600759502</v>
      </c>
      <c r="H142" s="2">
        <f>[1]!PropsSI("S","H",F142*1000,"P",D142,$D$2)/1000</f>
        <v>2.3765260139080553</v>
      </c>
      <c r="I142" s="2">
        <v>0</v>
      </c>
      <c r="J142" s="2">
        <v>1</v>
      </c>
    </row>
    <row r="143" spans="2:10" x14ac:dyDescent="0.3">
      <c r="B143" s="2">
        <v>116</v>
      </c>
      <c r="C143" s="2">
        <f t="shared" si="5"/>
        <v>389.15</v>
      </c>
      <c r="D143" s="2">
        <f>[1]!PropsSI("P","T",C143,"Q",I143,$D$2)</f>
        <v>2647587.3080115444</v>
      </c>
      <c r="E143" s="2">
        <f>[1]!PropsSI("H","Q",I143,"P",D143,$D$2)/1000</f>
        <v>520.95898981725634</v>
      </c>
      <c r="F143" s="2">
        <f>[1]!PropsSI("H","Q",J143,"P",D143,$D$2)/1000</f>
        <v>686.0701248876544</v>
      </c>
      <c r="G143" s="2">
        <f>[1]!PropsSI("S","H",E143*1000,"P",D143,$D$2)/1000</f>
        <v>1.9515075290198578</v>
      </c>
      <c r="H143" s="2">
        <f>[1]!PropsSI("S","H",F143*1000,"P",D143,$D$2)/1000</f>
        <v>2.3757941410470917</v>
      </c>
      <c r="I143" s="2">
        <v>0</v>
      </c>
      <c r="J143" s="2">
        <v>1</v>
      </c>
    </row>
    <row r="144" spans="2:10" x14ac:dyDescent="0.3">
      <c r="B144" s="2">
        <v>117</v>
      </c>
      <c r="C144" s="2">
        <f t="shared" si="5"/>
        <v>390.15</v>
      </c>
      <c r="D144" s="2">
        <f>[1]!PropsSI("P","T",C144,"Q",I144,$D$2)</f>
        <v>2693888.0823399052</v>
      </c>
      <c r="E144" s="2">
        <f>[1]!PropsSI("H","Q",I144,"P",D144,$D$2)/1000</f>
        <v>524.70239793647147</v>
      </c>
      <c r="F144" s="2">
        <f>[1]!PropsSI("H","Q",J144,"P",D144,$D$2)/1000</f>
        <v>686.272554214872</v>
      </c>
      <c r="G144" s="2">
        <f>[1]!PropsSI("S","H",E144*1000,"P",D144,$D$2)/1000</f>
        <v>1.9608055166426162</v>
      </c>
      <c r="H144" s="2">
        <f>[1]!PropsSI("S","H",F144*1000,"P",D144,$D$2)/1000</f>
        <v>2.3749286904947255</v>
      </c>
      <c r="I144" s="2">
        <v>0</v>
      </c>
      <c r="J144" s="2">
        <v>1</v>
      </c>
    </row>
    <row r="145" spans="2:10" x14ac:dyDescent="0.3">
      <c r="B145" s="2">
        <v>118</v>
      </c>
      <c r="C145" s="2">
        <f t="shared" si="5"/>
        <v>391.15</v>
      </c>
      <c r="D145" s="2">
        <f>[1]!PropsSI("P","T",C145,"Q",I145,$D$2)</f>
        <v>2740823.4174206043</v>
      </c>
      <c r="E145" s="2">
        <f>[1]!PropsSI("H","Q",I145,"P",D145,$D$2)/1000</f>
        <v>528.49713733259523</v>
      </c>
      <c r="F145" s="2">
        <f>[1]!PropsSI("H","Q",J145,"P",D145,$D$2)/1000</f>
        <v>686.4092769570193</v>
      </c>
      <c r="G145" s="2">
        <f>[1]!PropsSI("S","H",E145*1000,"P",D145,$D$2)/1000</f>
        <v>1.9702040773298677</v>
      </c>
      <c r="H145" s="2">
        <f>[1]!PropsSI("S","H",F145*1000,"P",D145,$D$2)/1000</f>
        <v>2.3739165651847167</v>
      </c>
      <c r="I145" s="2">
        <v>0</v>
      </c>
      <c r="J145" s="2">
        <v>1</v>
      </c>
    </row>
    <row r="146" spans="2:10" x14ac:dyDescent="0.3">
      <c r="B146" s="2">
        <v>119</v>
      </c>
      <c r="C146" s="2">
        <f t="shared" si="5"/>
        <v>392.15</v>
      </c>
      <c r="D146" s="2">
        <f>[1]!PropsSI("P","T",C146,"Q",I146,$D$2)</f>
        <v>2788402.9981568824</v>
      </c>
      <c r="E146" s="2">
        <f>[1]!PropsSI("H","Q",I146,"P",D146,$D$2)/1000</f>
        <v>532.3477320049634</v>
      </c>
      <c r="F146" s="2">
        <f>[1]!PropsSI("H","Q",J146,"P",D146,$D$2)/1000</f>
        <v>686.47391617686912</v>
      </c>
      <c r="G146" s="2">
        <f>[1]!PropsSI("S","H",E146*1000,"P",D146,$D$2)/1000</f>
        <v>1.979713954960084</v>
      </c>
      <c r="H146" s="2">
        <f>[1]!PropsSI("S","H",F146*1000,"P",D146,$D$2)/1000</f>
        <v>2.3727426025997773</v>
      </c>
      <c r="I146" s="2">
        <v>0</v>
      </c>
      <c r="J146" s="2">
        <v>1</v>
      </c>
    </row>
    <row r="147" spans="2:10" x14ac:dyDescent="0.3">
      <c r="B147" s="2">
        <v>120</v>
      </c>
      <c r="C147" s="2">
        <f t="shared" si="5"/>
        <v>393.15</v>
      </c>
      <c r="D147" s="2">
        <f>[1]!PropsSI("P","T",C147,"Q",I147,$D$2)</f>
        <v>2836637.0274810405</v>
      </c>
      <c r="E147" s="2">
        <f>[1]!PropsSI("H","Q",I147,"P",D147,$D$2)/1000</f>
        <v>536.25947348012107</v>
      </c>
      <c r="F147" s="2">
        <f>[1]!PropsSI("H","Q",J147,"P",D147,$D$2)/1000</f>
        <v>686.45903082915277</v>
      </c>
      <c r="G147" s="2">
        <f>[1]!PropsSI("S","H",E147*1000,"P",D147,$D$2)/1000</f>
        <v>1.9893477366589507</v>
      </c>
      <c r="H147" s="2">
        <f>[1]!PropsSI("S","H",F147*1000,"P",D147,$D$2)/1000</f>
        <v>2.3713890881762638</v>
      </c>
      <c r="I147" s="2">
        <v>0</v>
      </c>
      <c r="J147" s="2">
        <v>1</v>
      </c>
    </row>
    <row r="148" spans="2:10" x14ac:dyDescent="0.3">
      <c r="B148" s="2">
        <v>121</v>
      </c>
      <c r="C148" s="2">
        <f t="shared" si="5"/>
        <v>394.15</v>
      </c>
      <c r="D148" s="2">
        <f>[1]!PropsSI("P","T",C148,"Q",I148,$D$2)</f>
        <v>2885536.2994066831</v>
      </c>
      <c r="E148" s="2">
        <f>[1]!PropsSI("H","Q",I148,"P",D148,$D$2)/1000</f>
        <v>540.23861470363079</v>
      </c>
      <c r="F148" s="2">
        <f>[1]!PropsSI("H","Q",J148,"P",D148,$D$2)/1000</f>
        <v>686.35584903578069</v>
      </c>
      <c r="G148" s="2">
        <f>[1]!PropsSI("S","H",E148*1000,"P",D148,$D$2)/1000</f>
        <v>1.9991203214091968</v>
      </c>
      <c r="H148" s="2">
        <f>[1]!PropsSI("S","H",F148*1000,"P",D148,$D$2)/1000</f>
        <v>2.369835111037891</v>
      </c>
      <c r="I148" s="2">
        <v>0</v>
      </c>
      <c r="J148" s="2">
        <v>1</v>
      </c>
    </row>
    <row r="149" spans="2:10" x14ac:dyDescent="0.3">
      <c r="B149" s="2">
        <v>122</v>
      </c>
      <c r="C149" s="2">
        <f t="shared" si="5"/>
        <v>395.15</v>
      </c>
      <c r="D149" s="2">
        <f>[1]!PropsSI("P","T",C149,"Q",I149,$D$2)</f>
        <v>2935112.2891743509</v>
      </c>
      <c r="E149" s="2">
        <f>[1]!PropsSI("H","Q",I149,"P",D149,$D$2)/1000</f>
        <v>544.29263146004689</v>
      </c>
      <c r="F149" s="2">
        <f>[1]!PropsSI("H","Q",J149,"P",D149,$D$2)/1000</f>
        <v>686.15390871629666</v>
      </c>
      <c r="G149" s="2">
        <f>[1]!PropsSI("S","H",E149*1000,"P",D149,$D$2)/1000</f>
        <v>2.009049552456148</v>
      </c>
      <c r="H149" s="2">
        <f>[1]!PropsSI("S","H",F149*1000,"P",D149,$D$2)/1000</f>
        <v>2.3680556950760385</v>
      </c>
      <c r="I149" s="2">
        <v>0</v>
      </c>
      <c r="J149" s="2">
        <v>1</v>
      </c>
    </row>
    <row r="150" spans="2:10" x14ac:dyDescent="0.3">
      <c r="B150" s="2">
        <v>123</v>
      </c>
      <c r="C150" s="2">
        <f t="shared" si="5"/>
        <v>396.15</v>
      </c>
      <c r="D150" s="2">
        <f>[1]!PropsSI("P","T",C150,"Q",I150,$D$2)</f>
        <v>2985377.2663308019</v>
      </c>
      <c r="E150" s="2">
        <f>[1]!PropsSI("H","Q",I150,"P",D150,$D$2)/1000</f>
        <v>548.43058240822688</v>
      </c>
      <c r="F150" s="2">
        <f>[1]!PropsSI("H","Q",J150,"P",D150,$D$2)/1000</f>
        <v>685.84056308335653</v>
      </c>
      <c r="G150" s="2">
        <f>[1]!PropsSI("S","H",E150*1000,"P",D150,$D$2)/1000</f>
        <v>2.0191570890938593</v>
      </c>
      <c r="H150" s="2">
        <f>[1]!PropsSI("S","H",F150*1000,"P",D150,$D$2)/1000</f>
        <v>2.3660206020943124</v>
      </c>
      <c r="I150" s="2">
        <v>0</v>
      </c>
      <c r="J150" s="2">
        <v>1</v>
      </c>
    </row>
    <row r="151" spans="2:10" x14ac:dyDescent="0.3">
      <c r="B151" s="2">
        <v>124</v>
      </c>
      <c r="C151" s="2">
        <f t="shared" si="5"/>
        <v>397.15</v>
      </c>
      <c r="D151" s="2">
        <f>[1]!PropsSI("P","T",C151,"Q",I151,$D$2)</f>
        <v>3036344.4392779325</v>
      </c>
      <c r="E151" s="2">
        <f>[1]!PropsSI("H","Q",I151,"P",D151,$D$2)/1000</f>
        <v>552.6636172414926</v>
      </c>
      <c r="F151" s="2">
        <f>[1]!PropsSI("H","Q",J151,"P",D151,$D$2)/1000</f>
        <v>685.40028346313943</v>
      </c>
      <c r="G151" s="2">
        <f>[1]!PropsSI("S","H",E151*1000,"P",D151,$D$2)/1000</f>
        <v>2.029469638283012</v>
      </c>
      <c r="H151" s="2">
        <f>[1]!PropsSI("S","H",F151*1000,"P",D151,$D$2)/1000</f>
        <v>2.3636926427439131</v>
      </c>
      <c r="I151" s="2">
        <v>0</v>
      </c>
      <c r="J151" s="2">
        <v>1</v>
      </c>
    </row>
    <row r="152" spans="2:10" x14ac:dyDescent="0.3">
      <c r="B152" s="2">
        <v>125</v>
      </c>
      <c r="C152" s="2">
        <f t="shared" si="5"/>
        <v>398.15</v>
      </c>
      <c r="D152" s="2">
        <f>[1]!PropsSI("P","T",C152,"Q",I152,$D$2)</f>
        <v>3088028.1441433397</v>
      </c>
      <c r="E152" s="2">
        <f>[1]!PropsSI("H","Q",I152,"P",D152,$D$2)/1000</f>
        <v>557.00571473418927</v>
      </c>
      <c r="F152" s="2">
        <f>[1]!PropsSI("H","Q",J152,"P",D152,$D$2)/1000</f>
        <v>684.81364815553309</v>
      </c>
      <c r="G152" s="2">
        <f>[1]!PropsSI("S","H",E152*1000,"P",D152,$D$2)/1000</f>
        <v>2.0400207451400818</v>
      </c>
      <c r="H152" s="2">
        <f>[1]!PropsSI("S","H",F152*1000,"P",D152,$D$2)/1000</f>
        <v>2.3610252244100653</v>
      </c>
      <c r="I152" s="2">
        <v>0</v>
      </c>
      <c r="J152" s="2">
        <v>1</v>
      </c>
    </row>
    <row r="153" spans="2:10" x14ac:dyDescent="0.3">
      <c r="B153" s="2">
        <v>126</v>
      </c>
      <c r="C153" s="2">
        <f t="shared" si="5"/>
        <v>399.15</v>
      </c>
      <c r="D153" s="2">
        <f>[1]!PropsSI("P","T",C153,"Q",I153,$D$2)</f>
        <v>3140444.0980008692</v>
      </c>
      <c r="E153" s="2">
        <f>[1]!PropsSI("H","Q",I153,"P",D153,$D$2)/1000</f>
        <v>561.47479156230258</v>
      </c>
      <c r="F153" s="2">
        <f>[1]!PropsSI("H","Q",J153,"P",D153,$D$2)/1000</f>
        <v>684.05582608232987</v>
      </c>
      <c r="G153" s="2">
        <f>[1]!PropsSI("S","H",E153*1000,"P",D153,$D$2)/1000</f>
        <v>2.0508534854843665</v>
      </c>
      <c r="H153" s="2">
        <f>[1]!PropsSI("S","H",F153*1000,"P",D153,$D$2)/1000</f>
        <v>2.357958670302172</v>
      </c>
      <c r="I153" s="2">
        <v>0</v>
      </c>
      <c r="J153" s="2">
        <v>1</v>
      </c>
    </row>
    <row r="154" spans="2:10" x14ac:dyDescent="0.3">
      <c r="B154" s="2">
        <v>127</v>
      </c>
      <c r="C154" s="2">
        <f t="shared" si="5"/>
        <v>400.15</v>
      </c>
      <c r="D154" s="2">
        <f>[1]!PropsSI("P","T",C154,"Q",I154,$D$2)</f>
        <v>3193609.7489640103</v>
      </c>
      <c r="E154" s="2">
        <f>[1]!PropsSI("H","Q",I154,"P",D154,$D$2)/1000</f>
        <v>566.09443726413383</v>
      </c>
      <c r="F154" s="2">
        <f>[1]!PropsSI("H","Q",J154,"P",D154,$D$2)/1000</f>
        <v>683.09420964747324</v>
      </c>
      <c r="G154" s="2">
        <f>[1]!PropsSI("S","H",E154*1000,"P",D154,$D$2)/1000</f>
        <v>2.0620246828671251</v>
      </c>
      <c r="H154" s="2">
        <f>[1]!PropsSI("S","H",F154*1000,"P",D154,$D$2)/1000</f>
        <v>2.354414467656178</v>
      </c>
      <c r="I154" s="2">
        <v>0</v>
      </c>
      <c r="J154" s="2">
        <v>1</v>
      </c>
    </row>
    <row r="155" spans="2:10" x14ac:dyDescent="0.3">
      <c r="B155" s="2">
        <v>128</v>
      </c>
      <c r="C155" s="2">
        <f t="shared" si="5"/>
        <v>401.15</v>
      </c>
      <c r="D155" s="2">
        <f>[1]!PropsSI("P","T",C155,"Q",I155,$D$2)</f>
        <v>3247544.7786412765</v>
      </c>
      <c r="E155" s="2">
        <f>[1]!PropsSI("H","Q",I155,"P",D155,$D$2)/1000</f>
        <v>570.8967674576528</v>
      </c>
      <c r="F155" s="2">
        <f>[1]!PropsSI("H","Q",J155,"P",D155,$D$2)/1000</f>
        <v>681.88453326765546</v>
      </c>
      <c r="G155" s="2">
        <f>[1]!PropsSI("S","H",E155*1000,"P",D155,$D$2)/1000</f>
        <v>2.0736118502921213</v>
      </c>
      <c r="H155" s="2">
        <f>[1]!PropsSI("S","H",F155*1000,"P",D155,$D$2)/1000</f>
        <v>2.3502858271337077</v>
      </c>
      <c r="I155" s="2">
        <v>0</v>
      </c>
      <c r="J155" s="2">
        <v>1</v>
      </c>
    </row>
    <row r="156" spans="2:10" x14ac:dyDescent="0.3">
      <c r="B156" s="2">
        <v>129</v>
      </c>
      <c r="C156" s="2">
        <f t="shared" si="5"/>
        <v>402.15</v>
      </c>
      <c r="D156" s="2">
        <f>[1]!PropsSI("P","T",C156,"Q",I156,$D$2)</f>
        <v>3302271.8576084254</v>
      </c>
      <c r="E156" s="2">
        <f>[1]!PropsSI("H","Q",I156,"P",D156,$D$2)/1000</f>
        <v>575.9274185464559</v>
      </c>
      <c r="F156" s="2">
        <f>[1]!PropsSI("H","Q",J156,"P",D156,$D$2)/1000</f>
        <v>680.36410377102607</v>
      </c>
      <c r="G156" s="2">
        <f>[1]!PropsSI("S","H",E156*1000,"P",D156,$D$2)/1000</f>
        <v>2.0857253536832485</v>
      </c>
      <c r="H156" s="2">
        <f>[1]!PropsSI("S","H",F156*1000,"P",D156,$D$2)/1000</f>
        <v>2.3454212015623237</v>
      </c>
      <c r="I156" s="2">
        <v>0</v>
      </c>
      <c r="J156" s="2">
        <v>1</v>
      </c>
    </row>
    <row r="157" spans="2:10" x14ac:dyDescent="0.3">
      <c r="B157" s="2">
        <v>130</v>
      </c>
      <c r="C157" s="2">
        <f t="shared" si="5"/>
        <v>403.15</v>
      </c>
      <c r="D157" s="2">
        <f>[1]!PropsSI("P","T",C157,"Q",I157,$D$2)</f>
        <v>3357817.8512587114</v>
      </c>
      <c r="E157" s="2">
        <f>[1]!PropsSI("H","Q",I157,"P",D157,$D$2)/1000</f>
        <v>581.25502844177743</v>
      </c>
      <c r="F157" s="2">
        <f>[1]!PropsSI("H","Q",J157,"P",D157,$D$2)/1000</f>
        <v>678.43901062756504</v>
      </c>
      <c r="G157" s="2">
        <f>[1]!PropsSI("S","H",E157*1000,"P",D157,$D$2)/1000</f>
        <v>2.0985315220958389</v>
      </c>
      <c r="H157" s="2">
        <f>[1]!PropsSI("S","H",F157*1000,"P",D157,$D$2)/1000</f>
        <v>2.3395931174965279</v>
      </c>
      <c r="I157" s="2">
        <v>0</v>
      </c>
      <c r="J157" s="2">
        <v>1</v>
      </c>
    </row>
    <row r="158" spans="2:10" x14ac:dyDescent="0.3">
      <c r="B158" s="2">
        <v>131</v>
      </c>
      <c r="C158" s="2">
        <f t="shared" si="5"/>
        <v>404.15</v>
      </c>
      <c r="D158" s="2">
        <f>[1]!PropsSI("P","T",C158,"Q",I158,$D$2)</f>
        <v>3414215.9049956789</v>
      </c>
      <c r="E158" s="2">
        <f>[1]!PropsSI("H","Q",I158,"P",D158,$D$2)/1000</f>
        <v>586.99131736081313</v>
      </c>
      <c r="F158" s="2">
        <f>[1]!PropsSI("H","Q",J158,"P",D158,$D$2)/1000</f>
        <v>675.95719697953825</v>
      </c>
      <c r="G158" s="2">
        <f>[1]!PropsSI("S","H",E158*1000,"P",D158,$D$2)/1000</f>
        <v>2.1123016435331015</v>
      </c>
      <c r="H158" s="2">
        <f>[1]!PropsSI("S","H",F158*1000,"P",D158,$D$2)/1000</f>
        <v>2.3324324850986722</v>
      </c>
      <c r="I158" s="2">
        <v>0</v>
      </c>
      <c r="J158" s="2">
        <v>1</v>
      </c>
    </row>
    <row r="159" spans="2:10" x14ac:dyDescent="0.3">
      <c r="B159" s="2">
        <v>132</v>
      </c>
      <c r="C159" s="2">
        <f t="shared" si="5"/>
        <v>405.15</v>
      </c>
      <c r="D159" s="2">
        <f>[1]!PropsSI("P","T",C159,"Q",I159,$D$2)</f>
        <v>3471509.4858126664</v>
      </c>
      <c r="E159" s="2">
        <f>[1]!PropsSI("H","Q",I159,"P",D159,$D$2)/1000</f>
        <v>593.3409230841595</v>
      </c>
      <c r="F159" s="2">
        <f>[1]!PropsSI("H","Q",J159,"P",D159,$D$2)/1000</f>
        <v>672.64214067343141</v>
      </c>
      <c r="G159" s="2">
        <f>[1]!PropsSI("S","H",E159*1000,"P",D159,$D$2)/1000</f>
        <v>2.1275336769042941</v>
      </c>
      <c r="H159" s="2">
        <f>[1]!PropsSI("S","H",F159*1000,"P",D159,$D$2)/1000</f>
        <v>2.3232666587363857</v>
      </c>
      <c r="I159" s="2">
        <v>0</v>
      </c>
      <c r="J159" s="2">
        <v>1</v>
      </c>
    </row>
    <row r="160" spans="2:10" x14ac:dyDescent="0.3">
      <c r="B160" s="2">
        <v>133</v>
      </c>
      <c r="C160" s="2">
        <f t="shared" si="5"/>
        <v>406.15</v>
      </c>
      <c r="D160" s="2">
        <f>[1]!PropsSI("P","T",C160,"Q",I160,$D$2)</f>
        <v>3529761.7564493064</v>
      </c>
      <c r="E160" s="2">
        <f>[1]!PropsSI("H","Q",I160,"P",D160,$D$2)/1000</f>
        <v>600.76110597856871</v>
      </c>
      <c r="F160" s="2">
        <f>[1]!PropsSI("H","Q",J160,"P",D160,$D$2)/1000</f>
        <v>667.88251067907754</v>
      </c>
      <c r="G160" s="2">
        <f>[1]!PropsSI("S","H",E160*1000,"P",D160,$D$2)/1000</f>
        <v>2.1453426831234976</v>
      </c>
      <c r="H160" s="2">
        <f>[1]!PropsSI("S","H",F160*1000,"P",D160,$D$2)/1000</f>
        <v>2.3106052824107288</v>
      </c>
      <c r="I160" s="2">
        <v>0</v>
      </c>
      <c r="J160" s="2">
        <v>1</v>
      </c>
    </row>
    <row r="161" spans="2:10" x14ac:dyDescent="0.3">
      <c r="B161" s="2">
        <v>134</v>
      </c>
      <c r="C161" s="2">
        <f t="shared" si="5"/>
        <v>407.15</v>
      </c>
      <c r="D161" s="2">
        <f>[1]!PropsSI("P","T",C161,"Q",I161,$D$2)</f>
        <v>3589086.3382471111</v>
      </c>
      <c r="E161" s="2">
        <f>[1]!PropsSI("H","Q",I161,"P",D161,$D$2)/1000</f>
        <v>610.82900646588973</v>
      </c>
      <c r="F161" s="2">
        <f>[1]!PropsSI("H","Q",J161,"P",D161,$D$2)/1000</f>
        <v>659.60762278489244</v>
      </c>
      <c r="G161" s="2">
        <f>[1]!PropsSI("S","H",E161*1000,"P",D161,$D$2)/1000</f>
        <v>2.1695833177727386</v>
      </c>
      <c r="H161" s="2">
        <f>[1]!PropsSI("S","H",F161*1000,"P",D161,$D$2)/1000</f>
        <v>2.2893883437312379</v>
      </c>
      <c r="I161" s="2">
        <v>0</v>
      </c>
      <c r="J161" s="2">
        <v>1</v>
      </c>
    </row>
    <row r="162" spans="2:10" x14ac:dyDescent="0.3">
      <c r="B162" s="2"/>
      <c r="C162" s="2"/>
      <c r="D162" s="2"/>
      <c r="E162" s="2"/>
      <c r="F162" s="2"/>
      <c r="G162" s="2"/>
      <c r="H162" s="2"/>
      <c r="I162" s="2"/>
      <c r="J162" s="2"/>
    </row>
    <row r="163" spans="2:10" x14ac:dyDescent="0.3">
      <c r="B163" s="2"/>
      <c r="C163" s="2"/>
      <c r="D163" s="2"/>
      <c r="E163" s="2"/>
      <c r="F163" s="2"/>
      <c r="G163" s="2"/>
      <c r="H163" s="2"/>
      <c r="I163" s="2"/>
      <c r="J163" s="2"/>
    </row>
    <row r="164" spans="2:10" x14ac:dyDescent="0.3">
      <c r="B164" s="2"/>
      <c r="C164" s="2"/>
      <c r="D164" s="2"/>
      <c r="E164" s="2"/>
      <c r="F164" s="2"/>
      <c r="G164" s="2"/>
      <c r="H164" s="2"/>
      <c r="I164" s="2"/>
      <c r="J164" s="2"/>
    </row>
    <row r="165" spans="2:10" x14ac:dyDescent="0.3">
      <c r="B165" s="2"/>
      <c r="C165" s="2"/>
      <c r="D165" s="2"/>
      <c r="E165" s="2"/>
      <c r="F165" s="2"/>
      <c r="G165" s="2"/>
      <c r="H165" s="2"/>
      <c r="I165" s="2"/>
      <c r="J165" s="2"/>
    </row>
    <row r="166" spans="2:10" x14ac:dyDescent="0.3">
      <c r="B166" s="2"/>
      <c r="C166" s="2"/>
      <c r="D166" s="2"/>
      <c r="E166" s="2"/>
      <c r="F166" s="2"/>
      <c r="G166" s="2"/>
      <c r="H166" s="2"/>
      <c r="I166" s="2"/>
      <c r="J166" s="2"/>
    </row>
    <row r="167" spans="2:10" x14ac:dyDescent="0.3">
      <c r="B167" s="2"/>
      <c r="C167" s="2"/>
      <c r="D167" s="2"/>
      <c r="E167" s="2"/>
      <c r="F167" s="2"/>
      <c r="G167" s="2"/>
      <c r="H167" s="2"/>
      <c r="I167" s="2"/>
      <c r="J167" s="2"/>
    </row>
    <row r="168" spans="2:10" x14ac:dyDescent="0.3">
      <c r="B168" s="2"/>
      <c r="C168" s="2"/>
      <c r="D168" s="2"/>
      <c r="E168" s="2"/>
      <c r="F168" s="2"/>
      <c r="G168" s="2"/>
      <c r="H168" s="2"/>
      <c r="I168" s="2"/>
      <c r="J168" s="2"/>
    </row>
    <row r="169" spans="2:10" x14ac:dyDescent="0.3">
      <c r="B169" s="2"/>
      <c r="C169" s="2"/>
      <c r="D169" s="2"/>
      <c r="E169" s="2"/>
      <c r="F169" s="2"/>
      <c r="G169" s="2"/>
      <c r="H169" s="2"/>
      <c r="I169" s="2"/>
      <c r="J169" s="2"/>
    </row>
    <row r="170" spans="2:10" x14ac:dyDescent="0.3">
      <c r="B170" s="2"/>
      <c r="C170" s="2"/>
      <c r="D170" s="2"/>
      <c r="E170" s="2"/>
      <c r="F170" s="2"/>
      <c r="G170" s="2"/>
      <c r="H170" s="2"/>
      <c r="I170" s="2"/>
      <c r="J170" s="2"/>
    </row>
    <row r="171" spans="2:10" x14ac:dyDescent="0.3">
      <c r="B171" s="2"/>
      <c r="C171" s="2"/>
      <c r="D171" s="2"/>
      <c r="E171" s="2"/>
      <c r="F171" s="2"/>
      <c r="G171" s="2"/>
      <c r="H171" s="2"/>
      <c r="I171" s="2"/>
      <c r="J171" s="2"/>
    </row>
    <row r="172" spans="2:10" x14ac:dyDescent="0.3">
      <c r="B172" s="2"/>
      <c r="C172" s="2"/>
      <c r="D172" s="2"/>
      <c r="E172" s="2"/>
      <c r="F172" s="2"/>
      <c r="G172" s="2"/>
      <c r="H172" s="2"/>
      <c r="I172" s="2"/>
      <c r="J172" s="2"/>
    </row>
    <row r="173" spans="2:10" x14ac:dyDescent="0.3">
      <c r="B173" s="2"/>
      <c r="C173" s="2"/>
      <c r="D173" s="2"/>
      <c r="E173" s="2"/>
      <c r="F173" s="2"/>
      <c r="G173" s="2"/>
      <c r="H173" s="2"/>
      <c r="I173" s="2"/>
      <c r="J173" s="2"/>
    </row>
    <row r="174" spans="2:10" x14ac:dyDescent="0.3">
      <c r="B174" s="2"/>
      <c r="C174" s="2"/>
      <c r="D174" s="2"/>
      <c r="E174" s="2"/>
      <c r="F174" s="2"/>
      <c r="G174" s="2"/>
      <c r="H174" s="2"/>
      <c r="I174" s="2"/>
      <c r="J174" s="2"/>
    </row>
    <row r="175" spans="2:10" x14ac:dyDescent="0.3">
      <c r="B175" s="2"/>
      <c r="C175" s="2"/>
      <c r="D175" s="2"/>
      <c r="E175" s="2"/>
      <c r="F175" s="2"/>
      <c r="G175" s="2"/>
      <c r="H175" s="2"/>
      <c r="I175" s="2"/>
      <c r="J175" s="2"/>
    </row>
    <row r="176" spans="2:10" x14ac:dyDescent="0.3">
      <c r="B176" s="2"/>
      <c r="C176" s="2"/>
      <c r="D176" s="2"/>
      <c r="E176" s="2"/>
      <c r="F176" s="2"/>
      <c r="G176" s="2"/>
      <c r="H176" s="2"/>
      <c r="I176" s="2"/>
      <c r="J176" s="2"/>
    </row>
    <row r="177" spans="2:10" x14ac:dyDescent="0.3">
      <c r="B177" s="2"/>
      <c r="C177" s="2"/>
      <c r="D177" s="2"/>
      <c r="E177" s="2"/>
      <c r="F177" s="2"/>
      <c r="G177" s="2"/>
      <c r="H177" s="2"/>
      <c r="I177" s="2"/>
      <c r="J177" s="2"/>
    </row>
    <row r="178" spans="2:10" x14ac:dyDescent="0.3">
      <c r="B178" s="2"/>
      <c r="C178" s="2"/>
      <c r="D178" s="2"/>
      <c r="E178" s="2"/>
      <c r="F178" s="2"/>
      <c r="G178" s="2"/>
      <c r="H178" s="2"/>
      <c r="I178" s="2"/>
      <c r="J178" s="2"/>
    </row>
    <row r="179" spans="2:10" x14ac:dyDescent="0.3">
      <c r="B179" s="2"/>
      <c r="C179" s="2"/>
      <c r="D179" s="2"/>
      <c r="E179" s="2"/>
      <c r="F179" s="2"/>
      <c r="G179" s="2"/>
      <c r="H179" s="2"/>
      <c r="I179" s="2"/>
      <c r="J179" s="2"/>
    </row>
    <row r="180" spans="2:10" x14ac:dyDescent="0.3">
      <c r="B180" s="2"/>
      <c r="C180" s="2"/>
      <c r="D180" s="2"/>
      <c r="E180" s="2"/>
      <c r="F180" s="2"/>
      <c r="G180" s="2"/>
      <c r="H180" s="2"/>
      <c r="I180" s="2"/>
      <c r="J180" s="2"/>
    </row>
    <row r="181" spans="2:10" x14ac:dyDescent="0.3">
      <c r="B181" s="2"/>
      <c r="C181" s="2"/>
      <c r="D181" s="2"/>
      <c r="E181" s="2"/>
      <c r="F181" s="2"/>
      <c r="G181" s="2"/>
      <c r="H181" s="2"/>
      <c r="I181" s="2"/>
      <c r="J181" s="2"/>
    </row>
    <row r="182" spans="2:10" x14ac:dyDescent="0.3">
      <c r="B182" s="2"/>
      <c r="C182" s="2"/>
      <c r="D182" s="2"/>
      <c r="E182" s="2"/>
      <c r="F182" s="2"/>
      <c r="G182" s="2"/>
      <c r="H182" s="2"/>
      <c r="I182" s="2"/>
      <c r="J182" s="2"/>
    </row>
    <row r="183" spans="2:10" x14ac:dyDescent="0.3">
      <c r="B183" s="2"/>
      <c r="C183" s="2"/>
      <c r="D183" s="2"/>
      <c r="E183" s="2"/>
      <c r="F183" s="2"/>
      <c r="G183" s="2"/>
      <c r="H183" s="2"/>
      <c r="I183" s="2"/>
      <c r="J183" s="2"/>
    </row>
    <row r="184" spans="2:10" x14ac:dyDescent="0.3">
      <c r="B184" s="2"/>
      <c r="C184" s="2"/>
      <c r="D184" s="2"/>
      <c r="E184" s="2"/>
      <c r="F184" s="2"/>
      <c r="G184" s="2"/>
      <c r="H184" s="2"/>
      <c r="I184" s="2"/>
      <c r="J184" s="2"/>
    </row>
    <row r="185" spans="2:10" x14ac:dyDescent="0.3">
      <c r="B185" s="2"/>
      <c r="C185" s="2"/>
      <c r="D185" s="2"/>
      <c r="E185" s="2"/>
      <c r="F185" s="2"/>
      <c r="G185" s="2"/>
      <c r="H185" s="2"/>
      <c r="I185" s="2"/>
      <c r="J185" s="2"/>
    </row>
    <row r="186" spans="2:10" x14ac:dyDescent="0.3">
      <c r="B186" s="2"/>
      <c r="C186" s="2"/>
      <c r="D186" s="2"/>
      <c r="E186" s="2"/>
      <c r="F186" s="2"/>
      <c r="G186" s="2"/>
      <c r="H186" s="2"/>
      <c r="I186" s="2"/>
      <c r="J186" s="2"/>
    </row>
    <row r="187" spans="2:10" x14ac:dyDescent="0.3">
      <c r="B187" s="2"/>
      <c r="C187" s="2"/>
      <c r="D187" s="2"/>
      <c r="E187" s="2"/>
      <c r="F187" s="2"/>
      <c r="G187" s="2"/>
      <c r="H187" s="2"/>
      <c r="I187" s="2"/>
      <c r="J187" s="2"/>
    </row>
    <row r="188" spans="2:10" x14ac:dyDescent="0.3">
      <c r="B188" s="2"/>
      <c r="C188" s="2"/>
      <c r="D188" s="2"/>
      <c r="E188" s="2"/>
      <c r="F188" s="2"/>
      <c r="G188" s="2"/>
      <c r="H188" s="2"/>
      <c r="I188" s="2"/>
      <c r="J188" s="2"/>
    </row>
    <row r="189" spans="2:10" x14ac:dyDescent="0.3">
      <c r="B189" s="2"/>
      <c r="C189" s="2"/>
      <c r="D189" s="2"/>
      <c r="E189" s="2"/>
      <c r="F189" s="2"/>
      <c r="G189" s="2"/>
      <c r="H189" s="2"/>
      <c r="I189" s="2"/>
      <c r="J189" s="2"/>
    </row>
    <row r="190" spans="2:10" x14ac:dyDescent="0.3">
      <c r="B190" s="2"/>
      <c r="C190" s="2"/>
      <c r="D190" s="2"/>
      <c r="E190" s="2"/>
      <c r="F190" s="2"/>
      <c r="G190" s="2"/>
      <c r="H190" s="2"/>
      <c r="I190" s="2"/>
      <c r="J190" s="2"/>
    </row>
    <row r="191" spans="2:10" x14ac:dyDescent="0.3">
      <c r="B191" s="2"/>
      <c r="C191" s="2"/>
      <c r="D191" s="2"/>
      <c r="E191" s="2"/>
      <c r="F191" s="2"/>
      <c r="G191" s="2"/>
      <c r="H191" s="2"/>
      <c r="I191" s="2"/>
      <c r="J191" s="2"/>
    </row>
    <row r="192" spans="2:10" x14ac:dyDescent="0.3">
      <c r="B192" s="2"/>
      <c r="C192" s="2"/>
      <c r="D192" s="2"/>
      <c r="E192" s="2"/>
      <c r="F192" s="2"/>
      <c r="G192" s="2"/>
      <c r="H192" s="2"/>
      <c r="I192" s="2"/>
      <c r="J192" s="2"/>
    </row>
    <row r="193" spans="2:10" x14ac:dyDescent="0.3">
      <c r="B193" s="2"/>
      <c r="C193" s="2"/>
      <c r="D193" s="2"/>
      <c r="E193" s="2"/>
      <c r="F193" s="2"/>
      <c r="G193" s="2"/>
      <c r="H193" s="2"/>
      <c r="I193" s="2"/>
      <c r="J193" s="2"/>
    </row>
    <row r="194" spans="2:10" x14ac:dyDescent="0.3">
      <c r="B194" s="2"/>
      <c r="C194" s="2"/>
      <c r="D194" s="2"/>
      <c r="E194" s="2"/>
      <c r="F194" s="2"/>
      <c r="G194" s="2"/>
      <c r="H194" s="2"/>
      <c r="I194" s="2"/>
      <c r="J194" s="2"/>
    </row>
    <row r="195" spans="2:10" x14ac:dyDescent="0.3">
      <c r="B195" s="2"/>
      <c r="C195" s="2"/>
      <c r="D195" s="2"/>
      <c r="E195" s="2"/>
      <c r="F195" s="2"/>
      <c r="G195" s="2"/>
      <c r="H195" s="2"/>
      <c r="I195" s="2"/>
      <c r="J195" s="2"/>
    </row>
    <row r="196" spans="2:10" x14ac:dyDescent="0.3">
      <c r="B196" s="2"/>
      <c r="C196" s="2"/>
      <c r="D196" s="2"/>
      <c r="E196" s="2"/>
      <c r="F196" s="2"/>
      <c r="G196" s="2"/>
      <c r="H196" s="2"/>
      <c r="I196" s="2"/>
      <c r="J196" s="2"/>
    </row>
    <row r="197" spans="2:10" x14ac:dyDescent="0.3">
      <c r="B197" s="2"/>
      <c r="C197" s="2"/>
      <c r="D197" s="2"/>
      <c r="E197" s="2"/>
      <c r="F197" s="2"/>
      <c r="G197" s="2"/>
      <c r="H197" s="2"/>
      <c r="I197" s="2"/>
      <c r="J197" s="2"/>
    </row>
    <row r="198" spans="2:10" x14ac:dyDescent="0.3">
      <c r="B198" s="2"/>
      <c r="C198" s="2"/>
      <c r="D198" s="2"/>
      <c r="E198" s="2"/>
      <c r="F198" s="2"/>
      <c r="G198" s="2"/>
      <c r="H198" s="2"/>
      <c r="I198" s="2"/>
      <c r="J198" s="2"/>
    </row>
    <row r="199" spans="2:10" x14ac:dyDescent="0.3">
      <c r="B199" s="2"/>
      <c r="C199" s="2"/>
      <c r="D199" s="2"/>
      <c r="E199" s="2"/>
      <c r="F199" s="2"/>
      <c r="G199" s="2"/>
      <c r="H199" s="2"/>
      <c r="I199" s="2"/>
      <c r="J199" s="2"/>
    </row>
    <row r="200" spans="2:10" x14ac:dyDescent="0.3">
      <c r="B200" s="2"/>
      <c r="C200" s="2"/>
      <c r="D200" s="2"/>
      <c r="E200" s="2"/>
      <c r="F200" s="2"/>
      <c r="G200" s="2"/>
      <c r="H200" s="2"/>
      <c r="I200" s="2"/>
      <c r="J200" s="2"/>
    </row>
    <row r="201" spans="2:10" x14ac:dyDescent="0.3">
      <c r="B201" s="2"/>
      <c r="C201" s="2"/>
      <c r="D201" s="2"/>
      <c r="E201" s="2"/>
      <c r="F201" s="2"/>
      <c r="G201" s="2"/>
      <c r="H201" s="2"/>
      <c r="I201" s="2"/>
      <c r="J201" s="2"/>
    </row>
    <row r="202" spans="2:10" x14ac:dyDescent="0.3">
      <c r="B202" s="2"/>
      <c r="C202" s="2"/>
      <c r="D202" s="2"/>
      <c r="E202" s="2"/>
      <c r="F202" s="2"/>
      <c r="G202" s="2"/>
      <c r="H202" s="2"/>
      <c r="I202" s="2"/>
      <c r="J202" s="2"/>
    </row>
    <row r="203" spans="2:10" x14ac:dyDescent="0.3">
      <c r="B203" s="2"/>
      <c r="C203" s="2"/>
      <c r="D203" s="2"/>
      <c r="E203" s="2"/>
      <c r="F203" s="2"/>
      <c r="G203" s="2"/>
      <c r="H203" s="2"/>
      <c r="I203" s="2"/>
      <c r="J203" s="2"/>
    </row>
    <row r="204" spans="2:10" x14ac:dyDescent="0.3">
      <c r="B204" s="2"/>
      <c r="C204" s="2"/>
      <c r="D204" s="2"/>
      <c r="E204" s="2"/>
      <c r="F204" s="2"/>
      <c r="G204" s="2"/>
      <c r="H204" s="2"/>
      <c r="I204" s="2"/>
      <c r="J204" s="2"/>
    </row>
    <row r="205" spans="2:10" x14ac:dyDescent="0.3">
      <c r="B205" s="2"/>
      <c r="C205" s="2"/>
      <c r="D205" s="2"/>
      <c r="E205" s="2"/>
      <c r="F205" s="2"/>
      <c r="G205" s="2"/>
      <c r="H205" s="2"/>
      <c r="I205" s="2"/>
      <c r="J205" s="2"/>
    </row>
    <row r="206" spans="2:10" x14ac:dyDescent="0.3">
      <c r="B206" s="2"/>
      <c r="C206" s="2"/>
      <c r="D206" s="2"/>
      <c r="E206" s="2"/>
      <c r="F206" s="2"/>
      <c r="G206" s="2"/>
      <c r="H206" s="2"/>
      <c r="I206" s="2"/>
      <c r="J206" s="2"/>
    </row>
    <row r="207" spans="2:10" x14ac:dyDescent="0.3">
      <c r="B207" s="2"/>
      <c r="C207" s="2"/>
      <c r="D207" s="2"/>
      <c r="E207" s="2"/>
      <c r="F207" s="2"/>
      <c r="G207" s="2"/>
      <c r="H207" s="2"/>
      <c r="I207" s="2"/>
      <c r="J207" s="2"/>
    </row>
    <row r="208" spans="2:10" x14ac:dyDescent="0.3">
      <c r="B208" s="2"/>
      <c r="C208" s="2"/>
      <c r="D208" s="2"/>
      <c r="E208" s="2"/>
      <c r="F208" s="2"/>
      <c r="G208" s="2"/>
      <c r="H208" s="2"/>
      <c r="I208" s="2"/>
      <c r="J208" s="2"/>
    </row>
    <row r="209" spans="2:10" x14ac:dyDescent="0.3">
      <c r="B209" s="2"/>
      <c r="C209" s="2"/>
      <c r="D209" s="2"/>
      <c r="E209" s="2"/>
      <c r="F209" s="2"/>
      <c r="G209" s="2"/>
      <c r="H209" s="2"/>
      <c r="I209" s="2"/>
      <c r="J209" s="2"/>
    </row>
    <row r="210" spans="2:10" x14ac:dyDescent="0.3">
      <c r="B210" s="2"/>
      <c r="C210" s="2"/>
      <c r="D210" s="2"/>
      <c r="E210" s="2"/>
      <c r="F210" s="2"/>
      <c r="G210" s="2"/>
      <c r="H210" s="2"/>
      <c r="I210" s="2"/>
      <c r="J210" s="2"/>
    </row>
    <row r="211" spans="2:10" x14ac:dyDescent="0.3">
      <c r="B211" s="2"/>
      <c r="C211" s="2"/>
      <c r="D211" s="2"/>
      <c r="E211" s="2"/>
      <c r="F211" s="2"/>
      <c r="G211" s="2"/>
      <c r="H211" s="2"/>
      <c r="I211" s="2"/>
      <c r="J211" s="2"/>
    </row>
    <row r="212" spans="2:10" x14ac:dyDescent="0.3">
      <c r="B212" s="2"/>
      <c r="C212" s="2"/>
      <c r="D212" s="2"/>
      <c r="E212" s="2"/>
      <c r="F212" s="2"/>
      <c r="G212" s="2"/>
      <c r="H212" s="2"/>
      <c r="I212" s="2"/>
      <c r="J212" s="2"/>
    </row>
    <row r="213" spans="2:10" x14ac:dyDescent="0.3">
      <c r="B213" s="2"/>
      <c r="C213" s="2"/>
      <c r="D213" s="2"/>
      <c r="E213" s="2"/>
      <c r="F213" s="2"/>
      <c r="G213" s="2"/>
      <c r="H213" s="2"/>
      <c r="I213" s="2"/>
      <c r="J213" s="2"/>
    </row>
    <row r="214" spans="2:10" x14ac:dyDescent="0.3">
      <c r="B214" s="2"/>
      <c r="C214" s="2"/>
      <c r="D214" s="2"/>
      <c r="E214" s="2"/>
      <c r="F214" s="2"/>
      <c r="G214" s="2"/>
      <c r="H214" s="2"/>
      <c r="I214" s="2"/>
      <c r="J214" s="2"/>
    </row>
    <row r="215" spans="2:10" x14ac:dyDescent="0.3">
      <c r="B215" s="2"/>
      <c r="C215" s="2"/>
      <c r="D215" s="2"/>
      <c r="E215" s="2"/>
      <c r="F215" s="2"/>
      <c r="G215" s="2"/>
      <c r="H215" s="2"/>
      <c r="I215" s="2"/>
      <c r="J215" s="2"/>
    </row>
    <row r="216" spans="2:10" x14ac:dyDescent="0.3">
      <c r="B216" s="2"/>
      <c r="C216" s="2"/>
      <c r="D216" s="2"/>
      <c r="E216" s="2"/>
      <c r="F216" s="2"/>
      <c r="G216" s="2"/>
      <c r="H216" s="2"/>
      <c r="I216" s="2"/>
      <c r="J216" s="2"/>
    </row>
    <row r="217" spans="2:10" x14ac:dyDescent="0.3">
      <c r="B217" s="2"/>
      <c r="C217" s="2"/>
      <c r="D217" s="2"/>
      <c r="E217" s="2"/>
      <c r="F217" s="2"/>
      <c r="G217" s="2"/>
      <c r="H217" s="2"/>
      <c r="I217" s="2"/>
      <c r="J217" s="2"/>
    </row>
    <row r="218" spans="2:10" x14ac:dyDescent="0.3">
      <c r="B218" s="2"/>
      <c r="C218" s="2"/>
      <c r="D218" s="2"/>
      <c r="E218" s="2"/>
      <c r="F218" s="2"/>
      <c r="G218" s="2"/>
      <c r="H218" s="2"/>
      <c r="I218" s="2"/>
      <c r="J218" s="2"/>
    </row>
    <row r="219" spans="2:10" x14ac:dyDescent="0.3">
      <c r="B219" s="2"/>
      <c r="C219" s="2"/>
      <c r="D219" s="2"/>
      <c r="E219" s="2"/>
      <c r="F219" s="2"/>
      <c r="G219" s="2"/>
      <c r="H219" s="2"/>
      <c r="I219" s="2"/>
      <c r="J219" s="2"/>
    </row>
    <row r="220" spans="2:10" x14ac:dyDescent="0.3">
      <c r="B220" s="2"/>
      <c r="C220" s="2"/>
      <c r="D220" s="2"/>
      <c r="E220" s="2"/>
      <c r="F220" s="2"/>
      <c r="G220" s="2"/>
      <c r="H220" s="2"/>
      <c r="I220" s="2"/>
      <c r="J220" s="2"/>
    </row>
    <row r="221" spans="2:10" x14ac:dyDescent="0.3">
      <c r="B221" s="2"/>
      <c r="C221" s="2"/>
      <c r="D221" s="2"/>
      <c r="E221" s="2"/>
      <c r="F221" s="2"/>
      <c r="G221" s="2"/>
      <c r="H221" s="2"/>
      <c r="I221" s="2"/>
      <c r="J221" s="2"/>
    </row>
    <row r="222" spans="2:10" x14ac:dyDescent="0.3">
      <c r="B222" s="2"/>
      <c r="C222" s="2"/>
      <c r="D222" s="2"/>
      <c r="E222" s="2"/>
      <c r="F222" s="2"/>
      <c r="G222" s="2"/>
      <c r="H222" s="2"/>
      <c r="I222" s="2"/>
      <c r="J222" s="2"/>
    </row>
    <row r="223" spans="2:10" x14ac:dyDescent="0.3">
      <c r="B223" s="2"/>
      <c r="C223" s="2"/>
      <c r="D223" s="2"/>
      <c r="E223" s="2"/>
      <c r="F223" s="2"/>
      <c r="G223" s="2"/>
      <c r="H223" s="2"/>
      <c r="I223" s="2"/>
      <c r="J223" s="2"/>
    </row>
    <row r="224" spans="2:10" x14ac:dyDescent="0.3">
      <c r="B224" s="2"/>
      <c r="C224" s="2"/>
      <c r="D224" s="2"/>
      <c r="E224" s="2"/>
      <c r="F224" s="2"/>
      <c r="G224" s="2"/>
      <c r="H224" s="2"/>
      <c r="I224" s="2"/>
      <c r="J224" s="2"/>
    </row>
    <row r="225" spans="2:10" x14ac:dyDescent="0.3">
      <c r="B225" s="2"/>
      <c r="C225" s="2"/>
      <c r="D225" s="2"/>
      <c r="E225" s="2"/>
      <c r="F225" s="2"/>
      <c r="G225" s="2"/>
      <c r="H225" s="2"/>
      <c r="I225" s="2"/>
      <c r="J225" s="2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73A8E-EE9F-468D-884C-266E3567F03B}">
  <dimension ref="A2:X103"/>
  <sheetViews>
    <sheetView tabSelected="1" zoomScale="70" zoomScaleNormal="70" workbookViewId="0">
      <selection activeCell="U6" sqref="U6"/>
    </sheetView>
  </sheetViews>
  <sheetFormatPr defaultRowHeight="14.4" x14ac:dyDescent="0.3"/>
  <cols>
    <col min="11" max="11" width="11.21875" bestFit="1" customWidth="1"/>
  </cols>
  <sheetData>
    <row r="2" spans="1:19" x14ac:dyDescent="0.3">
      <c r="C2" t="s">
        <v>19</v>
      </c>
      <c r="D2" t="s">
        <v>20</v>
      </c>
      <c r="O2" t="s">
        <v>42</v>
      </c>
    </row>
    <row r="3" spans="1:19" x14ac:dyDescent="0.3">
      <c r="O3" t="s">
        <v>44</v>
      </c>
      <c r="R3">
        <f>F26</f>
        <v>70</v>
      </c>
      <c r="S3" t="s">
        <v>43</v>
      </c>
    </row>
    <row r="4" spans="1:19" x14ac:dyDescent="0.3">
      <c r="C4" t="s">
        <v>0</v>
      </c>
      <c r="D4" t="s">
        <v>1</v>
      </c>
      <c r="E4" t="s">
        <v>2</v>
      </c>
      <c r="F4" t="s">
        <v>3</v>
      </c>
      <c r="G4" t="s">
        <v>4</v>
      </c>
      <c r="H4" t="s">
        <v>5</v>
      </c>
      <c r="I4" t="s">
        <v>6</v>
      </c>
      <c r="J4" t="s">
        <v>27</v>
      </c>
      <c r="L4" t="s">
        <v>21</v>
      </c>
      <c r="M4" s="3">
        <v>0.8</v>
      </c>
      <c r="O4" t="s">
        <v>45</v>
      </c>
      <c r="R4">
        <f>C24</f>
        <v>10.39</v>
      </c>
      <c r="S4" t="s">
        <v>14</v>
      </c>
    </row>
    <row r="5" spans="1:19" x14ac:dyDescent="0.3">
      <c r="B5">
        <v>1</v>
      </c>
      <c r="C5">
        <f>[1]!PropsSI("P","T",E5,"Q",I5,$D$2)</f>
        <v>118399.08827279441</v>
      </c>
      <c r="D5">
        <f t="shared" ref="D5:D6" si="0">C5/1000</f>
        <v>118.39908827279442</v>
      </c>
      <c r="E5">
        <f t="shared" ref="E5:E6" si="1">F5+273.15</f>
        <v>292.14999999999998</v>
      </c>
      <c r="F5" s="3">
        <v>19</v>
      </c>
      <c r="G5">
        <f>[1]!PropsSI("H","Q",I5,"P",C5,$D$2)/1000</f>
        <v>225.11545410797504</v>
      </c>
      <c r="H5">
        <f>[1]!PropsSI("S","H",G5*1000,"P",C5,$D$2)/1000</f>
        <v>1.088933385553535</v>
      </c>
      <c r="I5" s="3">
        <v>0</v>
      </c>
      <c r="J5">
        <f>C24*((G26-G27)/(G8-G6))</f>
        <v>31.917070558903863</v>
      </c>
      <c r="L5" t="s">
        <v>22</v>
      </c>
      <c r="M5" s="3">
        <v>0.8</v>
      </c>
      <c r="O5" t="s">
        <v>26</v>
      </c>
      <c r="R5">
        <f>C30</f>
        <v>90.85</v>
      </c>
      <c r="S5" t="s">
        <v>14</v>
      </c>
    </row>
    <row r="6" spans="1:19" x14ac:dyDescent="0.3">
      <c r="B6">
        <v>2</v>
      </c>
      <c r="C6">
        <f>C8</f>
        <v>532062.37948007276</v>
      </c>
      <c r="D6">
        <f t="shared" si="0"/>
        <v>532.06237948007276</v>
      </c>
      <c r="E6">
        <f t="shared" si="1"/>
        <v>292.34361103052839</v>
      </c>
      <c r="F6">
        <f>[1]!PropsSI("T","P",C6,"H",$G6*1000,$D$2)-273.15</f>
        <v>19.193611030528416</v>
      </c>
      <c r="G6">
        <f>G5+(G7-G5)/M5</f>
        <v>225.49705738475143</v>
      </c>
      <c r="H6">
        <f>[1]!PropsSI("S","H",G6*1000,"P",C6,$D$2)/1000</f>
        <v>1.0891944766332382</v>
      </c>
      <c r="J6" s="2">
        <f>J5</f>
        <v>31.917070558903863</v>
      </c>
      <c r="O6" t="s">
        <v>46</v>
      </c>
      <c r="R6">
        <f>F5</f>
        <v>19</v>
      </c>
      <c r="S6" t="s">
        <v>43</v>
      </c>
    </row>
    <row r="7" spans="1:19" x14ac:dyDescent="0.3">
      <c r="B7" t="s">
        <v>12</v>
      </c>
      <c r="C7">
        <f>C8</f>
        <v>532062.37948007276</v>
      </c>
      <c r="D7">
        <f t="shared" ref="D7" si="2">C7/1000</f>
        <v>532.06237948007276</v>
      </c>
      <c r="E7">
        <f t="shared" ref="E7" si="3">F7+273.15</f>
        <v>292.28498345006801</v>
      </c>
      <c r="F7">
        <f>[1]!PropsSI("T","P",C7,"H",$G7*1000,$D$2)-273.15</f>
        <v>19.134983450068034</v>
      </c>
      <c r="G7">
        <f>[1]!PropsSI("H","P",C7,"S",H7*1000,$D$2)/1000</f>
        <v>225.42073672939614</v>
      </c>
      <c r="H7">
        <f>H5</f>
        <v>1.088933385553535</v>
      </c>
      <c r="J7" s="2">
        <f t="shared" ref="J7:J9" si="4">J6</f>
        <v>31.917070558903863</v>
      </c>
      <c r="L7" t="s">
        <v>15</v>
      </c>
      <c r="M7" s="3">
        <v>5</v>
      </c>
      <c r="O7" t="s">
        <v>47</v>
      </c>
      <c r="R7">
        <f>M7</f>
        <v>5</v>
      </c>
      <c r="S7" t="s">
        <v>43</v>
      </c>
    </row>
    <row r="8" spans="1:19" x14ac:dyDescent="0.3">
      <c r="B8">
        <v>3</v>
      </c>
      <c r="C8">
        <f>[1]!PropsSI("P","T",E8,"Q",I8,$D$2)</f>
        <v>532062.37948007276</v>
      </c>
      <c r="D8">
        <f t="shared" ref="D8:D16" si="5">C8/1000</f>
        <v>532.06237948007276</v>
      </c>
      <c r="E8">
        <f t="shared" ref="E8:E16" si="6">F8+273.15</f>
        <v>338.15</v>
      </c>
      <c r="F8" s="4">
        <f>F26-M7</f>
        <v>65</v>
      </c>
      <c r="G8">
        <f>[1]!PropsSI("H","Q",I8,"P",C8,$D$2)/1000</f>
        <v>287.86483002352708</v>
      </c>
      <c r="H8">
        <f>[1]!PropsSI("S","H",G8*1000,"P",C8,$D$2)/1000</f>
        <v>1.2871566759397322</v>
      </c>
      <c r="I8" s="3">
        <v>0</v>
      </c>
      <c r="J8" s="2">
        <f t="shared" si="4"/>
        <v>31.917070558903863</v>
      </c>
      <c r="O8" t="s">
        <v>48</v>
      </c>
      <c r="R8">
        <f>F9</f>
        <v>40</v>
      </c>
      <c r="S8" t="s">
        <v>43</v>
      </c>
    </row>
    <row r="9" spans="1:19" x14ac:dyDescent="0.3">
      <c r="B9" t="s">
        <v>34</v>
      </c>
      <c r="C9">
        <f>C10</f>
        <v>250647.02518588689</v>
      </c>
      <c r="D9" s="2">
        <f t="shared" si="5"/>
        <v>250.64702518588689</v>
      </c>
      <c r="E9" s="2">
        <f t="shared" si="6"/>
        <v>313.14999999999998</v>
      </c>
      <c r="F9" s="3">
        <v>40</v>
      </c>
      <c r="G9">
        <f>G8</f>
        <v>287.86483002352708</v>
      </c>
      <c r="H9" s="2">
        <f>[1]!PropsSI("S","H",G9*1000,"P",C9,$D$2)/1000</f>
        <v>1.2920951631948141</v>
      </c>
      <c r="I9">
        <f>[1]!PropsSI("Q","H",G9*1000,"P",C9,$D$2)</f>
        <v>0.19100681782828405</v>
      </c>
      <c r="J9" s="2">
        <f t="shared" si="4"/>
        <v>31.917070558903863</v>
      </c>
      <c r="O9" t="s">
        <v>50</v>
      </c>
      <c r="R9">
        <f>F31</f>
        <v>12</v>
      </c>
      <c r="S9" t="s">
        <v>43</v>
      </c>
    </row>
    <row r="10" spans="1:19" x14ac:dyDescent="0.3">
      <c r="B10" t="s">
        <v>35</v>
      </c>
      <c r="C10">
        <f>[1]!PropsSI("P","T",E10,"Q",I10,$D$2)</f>
        <v>250647.02518588689</v>
      </c>
      <c r="D10" s="2">
        <f t="shared" si="5"/>
        <v>250.64702518588689</v>
      </c>
      <c r="E10" s="2">
        <f t="shared" si="6"/>
        <v>313.14999999999998</v>
      </c>
      <c r="F10">
        <f>F9</f>
        <v>40</v>
      </c>
      <c r="G10">
        <f>[1]!PropsSI("H","Q",I10,"P",C10,$D$2)/1000</f>
        <v>435.35606931600364</v>
      </c>
      <c r="H10" s="2">
        <f>[1]!PropsSI("S","H",G10*1000,"P",C10,$D$2)/1000</f>
        <v>1.7630874649431054</v>
      </c>
      <c r="I10" s="3">
        <v>1</v>
      </c>
      <c r="J10">
        <f>J9*I9</f>
        <v>6.0963780818570381</v>
      </c>
    </row>
    <row r="11" spans="1:19" x14ac:dyDescent="0.3">
      <c r="B11">
        <v>4</v>
      </c>
      <c r="C11">
        <f>C5</f>
        <v>118399.08827279441</v>
      </c>
      <c r="D11" s="2">
        <f t="shared" si="5"/>
        <v>118.39908827279442</v>
      </c>
      <c r="E11" s="2">
        <f t="shared" si="6"/>
        <v>297.7939028504569</v>
      </c>
      <c r="F11">
        <f>[1]!PropsSI("T","P",C11,"H",$G11*1000,$D$2)-273.15</f>
        <v>24.643902850456925</v>
      </c>
      <c r="G11" s="2">
        <f>G10-(G10-G12)*M4</f>
        <v>424.73545003344486</v>
      </c>
      <c r="H11" s="2">
        <f>[1]!PropsSI("S","T",E11,"P",C11,$D$2)/1000</f>
        <v>1.7720484113868591</v>
      </c>
      <c r="J11">
        <f>J10</f>
        <v>6.0963780818570381</v>
      </c>
    </row>
    <row r="12" spans="1:19" x14ac:dyDescent="0.3">
      <c r="B12" t="s">
        <v>7</v>
      </c>
      <c r="C12">
        <f>C5</f>
        <v>118399.08827279441</v>
      </c>
      <c r="D12" s="2">
        <f t="shared" si="5"/>
        <v>118.39908827279442</v>
      </c>
      <c r="E12" s="2">
        <f t="shared" si="6"/>
        <v>294.81473253254057</v>
      </c>
      <c r="F12">
        <f>[1]!PropsSI("T","P",C12,"H",$G12*1000,$D$2)-273.15</f>
        <v>21.664732532540597</v>
      </c>
      <c r="G12" s="2">
        <f>[1]!PropsSI("H","P",C12,"S",H12*1000,$D$2)/1000</f>
        <v>422.08029521280514</v>
      </c>
      <c r="H12" s="2">
        <f>H10</f>
        <v>1.7630874649431054</v>
      </c>
      <c r="J12" s="2">
        <f>J11</f>
        <v>6.0963780818570381</v>
      </c>
    </row>
    <row r="13" spans="1:19" s="2" customFormat="1" x14ac:dyDescent="0.3">
      <c r="B13" s="2">
        <v>9</v>
      </c>
      <c r="C13" s="2">
        <f>C10</f>
        <v>250647.02518588689</v>
      </c>
      <c r="D13" s="2">
        <f t="shared" si="5"/>
        <v>250.64702518588689</v>
      </c>
      <c r="E13" s="2">
        <f t="shared" si="6"/>
        <v>313.14999999999998</v>
      </c>
      <c r="F13" s="2">
        <f>F9</f>
        <v>40</v>
      </c>
      <c r="G13" s="2">
        <f>[1]!PropsSI("H","Q",I13,"P",C13,$D$2)/1000</f>
        <v>253.04150530875071</v>
      </c>
      <c r="H13" s="2">
        <f>[1]!PropsSI("S","H",G13*1000,"P",C13,$D$2)/1000</f>
        <v>1.180891827046717</v>
      </c>
      <c r="I13" s="3">
        <v>0</v>
      </c>
      <c r="J13" s="2">
        <f>J5*(1-I9)</f>
        <v>25.820692477046826</v>
      </c>
    </row>
    <row r="14" spans="1:19" s="2" customFormat="1" x14ac:dyDescent="0.3">
      <c r="B14" s="2">
        <v>10</v>
      </c>
      <c r="C14" s="2">
        <f>C5</f>
        <v>118399.08827279441</v>
      </c>
      <c r="D14" s="2">
        <f t="shared" si="5"/>
        <v>118.39908827279442</v>
      </c>
      <c r="E14" s="2">
        <f t="shared" si="6"/>
        <v>292.14999999999998</v>
      </c>
      <c r="F14" s="2">
        <f>F5</f>
        <v>19</v>
      </c>
      <c r="G14" s="2">
        <f>G13</f>
        <v>253.04150530875071</v>
      </c>
      <c r="H14" s="2">
        <f>[1]!PropsSI("S","H",G14*1000,"P",C14,$D$2)/1000</f>
        <v>1.1845214437454752</v>
      </c>
      <c r="I14" s="2">
        <f>[1]!PropsSI("Q","H",G14*1000,"P",C14,$D$2)</f>
        <v>0.14350485709923347</v>
      </c>
      <c r="J14" s="2">
        <f>J13</f>
        <v>25.820692477046826</v>
      </c>
    </row>
    <row r="15" spans="1:19" x14ac:dyDescent="0.3">
      <c r="A15" t="s">
        <v>41</v>
      </c>
      <c r="B15">
        <v>11</v>
      </c>
      <c r="C15">
        <f>C5</f>
        <v>118399.08827279441</v>
      </c>
      <c r="D15" s="2">
        <f t="shared" si="5"/>
        <v>118.39908827279442</v>
      </c>
      <c r="E15" s="2">
        <f t="shared" si="6"/>
        <v>292.15000000000521</v>
      </c>
      <c r="F15" s="2">
        <f>[1]!PropsSI("T","P",C15,"H",$G15*1000,$D$2)-273.15</f>
        <v>19.00000000000523</v>
      </c>
      <c r="G15">
        <f>((G11*J11)+(G14*J14))/J5</f>
        <v>285.83621933099982</v>
      </c>
      <c r="H15" s="2">
        <f>[1]!PropsSI("S","H",G15*1000,"P",C15,$D$2)/1000</f>
        <v>1.2967744439927746</v>
      </c>
      <c r="I15" s="2">
        <f>[1]!PropsSI("Q","H",G15*1000,"P",C15,$D$2)</f>
        <v>0.31202853112452372</v>
      </c>
      <c r="J15">
        <f>J5</f>
        <v>31.917070558903863</v>
      </c>
    </row>
    <row r="16" spans="1:19" s="2" customFormat="1" x14ac:dyDescent="0.3"/>
    <row r="17" spans="1:9" x14ac:dyDescent="0.3">
      <c r="B17" t="s">
        <v>8</v>
      </c>
      <c r="C17">
        <f>J5*(G6-G5)</f>
        <v>12.179658710380915</v>
      </c>
      <c r="D17" t="s">
        <v>25</v>
      </c>
    </row>
    <row r="18" spans="1:9" x14ac:dyDescent="0.3">
      <c r="B18" t="s">
        <v>9</v>
      </c>
      <c r="C18">
        <f>J10*(G10-G11)</f>
        <v>64.747310609939561</v>
      </c>
      <c r="D18" t="s">
        <v>25</v>
      </c>
    </row>
    <row r="19" spans="1:9" x14ac:dyDescent="0.3">
      <c r="B19" t="s">
        <v>10</v>
      </c>
      <c r="C19">
        <f>C18-C17</f>
        <v>52.567651899558648</v>
      </c>
      <c r="D19" t="s">
        <v>25</v>
      </c>
    </row>
    <row r="20" spans="1:9" x14ac:dyDescent="0.3">
      <c r="B20" t="s">
        <v>11</v>
      </c>
      <c r="C20">
        <f>J5*(G6-G8)</f>
        <v>-1990.596599913476</v>
      </c>
      <c r="D20" t="s">
        <v>25</v>
      </c>
    </row>
    <row r="23" spans="1:9" x14ac:dyDescent="0.3">
      <c r="A23" t="s">
        <v>13</v>
      </c>
      <c r="B23" t="s">
        <v>23</v>
      </c>
    </row>
    <row r="24" spans="1:9" x14ac:dyDescent="0.3">
      <c r="B24" t="s">
        <v>27</v>
      </c>
      <c r="C24" s="3">
        <v>10.39</v>
      </c>
      <c r="D24" t="s">
        <v>14</v>
      </c>
    </row>
    <row r="25" spans="1:9" x14ac:dyDescent="0.3">
      <c r="C25" t="s">
        <v>0</v>
      </c>
      <c r="D25" t="s">
        <v>1</v>
      </c>
      <c r="E25" t="s">
        <v>2</v>
      </c>
      <c r="F25" t="s">
        <v>3</v>
      </c>
      <c r="G25" t="s">
        <v>4</v>
      </c>
      <c r="H25" t="s">
        <v>5</v>
      </c>
      <c r="I25" t="s">
        <v>24</v>
      </c>
    </row>
    <row r="26" spans="1:9" x14ac:dyDescent="0.3">
      <c r="B26">
        <v>5</v>
      </c>
      <c r="C26">
        <v>400000</v>
      </c>
      <c r="D26">
        <f>C26/1000</f>
        <v>400</v>
      </c>
      <c r="E26">
        <f>F26+273.15</f>
        <v>343.15</v>
      </c>
      <c r="F26" s="3">
        <v>70</v>
      </c>
      <c r="G26">
        <f>[1]!PropsSI("H","T",E26,"P",C26,$B$23)/1000</f>
        <v>293.36679326126682</v>
      </c>
      <c r="H26">
        <f>[1]!PropsSI("S","T",E26,"P",C26,$B$23)/1000</f>
        <v>0.95491228497392511</v>
      </c>
      <c r="I26">
        <f>[1]!PropsSI("C","T",E26,"P",C26,$B$23)</f>
        <v>4189.4151013703377</v>
      </c>
    </row>
    <row r="27" spans="1:9" x14ac:dyDescent="0.3">
      <c r="B27">
        <v>6</v>
      </c>
      <c r="C27">
        <v>350000</v>
      </c>
      <c r="D27">
        <f>C27/1000</f>
        <v>350</v>
      </c>
      <c r="E27">
        <f>F27+273.15</f>
        <v>297.34361103052839</v>
      </c>
      <c r="F27">
        <f>F6+M7</f>
        <v>24.193611030528416</v>
      </c>
      <c r="G27">
        <f>[1]!PropsSI("H","T",E27,"P",C27,$B$23)/1000</f>
        <v>101.77905505977732</v>
      </c>
      <c r="H27">
        <f>[1]!PropsSI("S","T",E27,"P",C27,$B$23)/1000</f>
        <v>0.35581265743100493</v>
      </c>
      <c r="I27">
        <f>[1]!PropsSI("C","T",E27,"P",C27,$B$23)</f>
        <v>4180.9344282846896</v>
      </c>
    </row>
    <row r="29" spans="1:9" x14ac:dyDescent="0.3">
      <c r="A29" t="s">
        <v>28</v>
      </c>
      <c r="B29" t="s">
        <v>23</v>
      </c>
    </row>
    <row r="30" spans="1:9" x14ac:dyDescent="0.3">
      <c r="B30" t="s">
        <v>27</v>
      </c>
      <c r="C30" s="3">
        <v>90.85</v>
      </c>
      <c r="D30" t="s">
        <v>14</v>
      </c>
    </row>
    <row r="31" spans="1:9" x14ac:dyDescent="0.3">
      <c r="B31">
        <v>7</v>
      </c>
      <c r="C31">
        <v>101325</v>
      </c>
      <c r="D31">
        <f>C31/1000</f>
        <v>101.325</v>
      </c>
      <c r="E31">
        <f>F31+273.15</f>
        <v>285.14999999999998</v>
      </c>
      <c r="F31" s="3">
        <v>12</v>
      </c>
      <c r="G31">
        <f>[1]!PropsSI("H","T",E31,"P",C31,$B$29)/1000</f>
        <v>50.506131292409187</v>
      </c>
      <c r="H31">
        <f>[1]!PropsSI("S","T",E31,"P",C31,$B$23)/1000</f>
        <v>0.18059406365057221</v>
      </c>
    </row>
    <row r="32" spans="1:9" x14ac:dyDescent="0.3">
      <c r="B32">
        <v>8</v>
      </c>
      <c r="C32">
        <v>101325</v>
      </c>
      <c r="D32">
        <f>C32/1000</f>
        <v>101.325</v>
      </c>
      <c r="E32">
        <f>G32+273.15</f>
        <v>345.70099930147751</v>
      </c>
      <c r="F32">
        <f>[1]!PropsSI("T","P",C32,"H",$G32*1000,$B$29)-273.15</f>
        <v>17.262592766088346</v>
      </c>
      <c r="G32">
        <f>G31-(G5-G9)*(J5/C30)</f>
        <v>72.550999301477503</v>
      </c>
      <c r="H32">
        <f>[1]!PropsSI("S","T",E32,"P",C32,$B$23)/1000</f>
        <v>0.98613030176570671</v>
      </c>
    </row>
    <row r="35" spans="2:24" x14ac:dyDescent="0.3">
      <c r="B35" t="s">
        <v>29</v>
      </c>
      <c r="C35">
        <f>(-C19/C20)*100</f>
        <v>2.640798838993474</v>
      </c>
      <c r="D35" t="s">
        <v>33</v>
      </c>
    </row>
    <row r="37" spans="2:24" x14ac:dyDescent="0.3">
      <c r="B37" t="s">
        <v>56</v>
      </c>
      <c r="C37" t="s">
        <v>56</v>
      </c>
      <c r="D37" t="s">
        <v>57</v>
      </c>
      <c r="E37" t="s">
        <v>52</v>
      </c>
      <c r="F37" t="s">
        <v>53</v>
      </c>
      <c r="G37" t="s">
        <v>54</v>
      </c>
      <c r="H37" t="s">
        <v>55</v>
      </c>
    </row>
    <row r="38" spans="2:24" x14ac:dyDescent="0.3">
      <c r="B38">
        <v>10</v>
      </c>
      <c r="C38">
        <f>B38+273.15</f>
        <v>283.14999999999998</v>
      </c>
      <c r="D38">
        <f>[1]!PropsSI("P","T",C38,"Q",I38,$D$2)</f>
        <v>82417.451921481726</v>
      </c>
      <c r="E38">
        <f>[1]!PropsSI("H","Q",I38,"P",D38,$D$2)/1000</f>
        <v>213.47128761244056</v>
      </c>
      <c r="F38">
        <f>[1]!PropsSI("H","Q",J38,"P",D38,$D$2)/1000</f>
        <v>412.96269760349219</v>
      </c>
      <c r="G38">
        <f>[1]!PropsSI("S","H",E38*1000,"P",D38,$D$2)/1000</f>
        <v>1.0485429339461345</v>
      </c>
      <c r="H38">
        <f>[1]!PropsSI("S","H",F38*1000,"P",D38,$D$2)/1000</f>
        <v>1.7530861442270185</v>
      </c>
      <c r="I38">
        <v>0</v>
      </c>
      <c r="J38">
        <v>1</v>
      </c>
    </row>
    <row r="39" spans="2:24" x14ac:dyDescent="0.3">
      <c r="B39" s="2">
        <v>11</v>
      </c>
      <c r="C39" s="2">
        <f t="shared" ref="C39:C102" si="7">B39+273.15</f>
        <v>284.14999999999998</v>
      </c>
      <c r="D39" s="2">
        <f>[1]!PropsSI("P","T",C39,"Q",I39,$D$2)</f>
        <v>85919.278763290145</v>
      </c>
      <c r="E39" s="2">
        <f>[1]!PropsSI("H","Q",I39,"P",D39,$D$2)/1000</f>
        <v>214.7560927299013</v>
      </c>
      <c r="F39" s="2">
        <f>[1]!PropsSI("H","Q",J39,"P",D39,$D$2)/1000</f>
        <v>413.71335115263082</v>
      </c>
      <c r="G39" s="2">
        <f>[1]!PropsSI("S","H",E39*1000,"P",D39,$D$2)/1000</f>
        <v>1.0530635143701541</v>
      </c>
      <c r="H39" s="2">
        <f>[1]!PropsSI("S","H",F39*1000,"P",D39,$D$2)/1000</f>
        <v>1.753247425764628</v>
      </c>
      <c r="I39" s="2">
        <v>0</v>
      </c>
      <c r="J39" s="2">
        <v>1</v>
      </c>
    </row>
    <row r="40" spans="2:24" x14ac:dyDescent="0.3">
      <c r="B40" s="2">
        <v>12</v>
      </c>
      <c r="C40" s="2">
        <f t="shared" si="7"/>
        <v>285.14999999999998</v>
      </c>
      <c r="D40" s="2">
        <f>[1]!PropsSI("P","T",C40,"Q",I40,$D$2)</f>
        <v>89538.565294390064</v>
      </c>
      <c r="E40" s="2">
        <f>[1]!PropsSI("H","Q",I40,"P",D40,$D$2)/1000</f>
        <v>216.04311046852206</v>
      </c>
      <c r="F40" s="2">
        <f>[1]!PropsSI("H","Q",J40,"P",D40,$D$2)/1000</f>
        <v>414.46398330201265</v>
      </c>
      <c r="G40" s="2">
        <f>[1]!PropsSI("S","H",E40*1000,"P",D40,$D$2)/1000</f>
        <v>1.0575756695261738</v>
      </c>
      <c r="H40" s="2">
        <f>[1]!PropsSI("S","H",F40*1000,"P",D40,$D$2)/1000</f>
        <v>1.7534230229663996</v>
      </c>
      <c r="I40" s="2">
        <v>0</v>
      </c>
      <c r="J40" s="2">
        <v>1</v>
      </c>
    </row>
    <row r="41" spans="2:24" x14ac:dyDescent="0.3">
      <c r="B41" s="2">
        <v>13</v>
      </c>
      <c r="C41" s="2">
        <f t="shared" si="7"/>
        <v>286.14999999999998</v>
      </c>
      <c r="D41" s="2">
        <f>[1]!PropsSI("P","T",C41,"Q",I41,$D$2)</f>
        <v>93278.081343781101</v>
      </c>
      <c r="E41" s="2">
        <f>[1]!PropsSI("H","Q",I41,"P",D41,$D$2)/1000</f>
        <v>217.33235579235151</v>
      </c>
      <c r="F41" s="2">
        <f>[1]!PropsSI("H","Q",J41,"P",D41,$D$2)/1000</f>
        <v>415.2145667623721</v>
      </c>
      <c r="G41" s="2">
        <f>[1]!PropsSI("S","H",E41*1000,"P",D41,$D$2)/1000</f>
        <v>1.062079502473346</v>
      </c>
      <c r="H41" s="2">
        <f>[1]!PropsSI("S","H",F41*1000,"P",D41,$D$2)/1000</f>
        <v>1.7536126528140419</v>
      </c>
      <c r="I41" s="2">
        <v>0</v>
      </c>
      <c r="J41" s="2">
        <v>1</v>
      </c>
    </row>
    <row r="42" spans="2:24" x14ac:dyDescent="0.3">
      <c r="B42" s="2">
        <v>14</v>
      </c>
      <c r="C42" s="2">
        <f t="shared" si="7"/>
        <v>287.14999999999998</v>
      </c>
      <c r="D42" s="2">
        <f>[1]!PropsSI("P","T",C42,"Q",I42,$D$2)</f>
        <v>97140.628598232943</v>
      </c>
      <c r="E42" s="2">
        <f>[1]!PropsSI("H","Q",I42,"P",D42,$D$2)/1000</f>
        <v>218.62384373105294</v>
      </c>
      <c r="F42" s="2">
        <f>[1]!PropsSI("H","Q",J42,"P",D42,$D$2)/1000</f>
        <v>415.96507409053385</v>
      </c>
      <c r="G42" s="2">
        <f>[1]!PropsSI("S","H",E42*1000,"P",D42,$D$2)/1000</f>
        <v>1.0665751152867742</v>
      </c>
      <c r="H42" s="2">
        <f>[1]!PropsSI("S","H",F42*1000,"P",D42,$D$2)/1000</f>
        <v>1.7538160359189361</v>
      </c>
      <c r="I42" s="2">
        <v>0</v>
      </c>
      <c r="J42" s="2">
        <v>1</v>
      </c>
      <c r="P42" s="2" t="s">
        <v>58</v>
      </c>
      <c r="Q42" s="2">
        <f>C15</f>
        <v>118399.08827279441</v>
      </c>
      <c r="R42" s="2">
        <f>Q42/1000</f>
        <v>118.39908827279442</v>
      </c>
      <c r="S42" s="2">
        <f>T42+273.15</f>
        <v>292.15000000000521</v>
      </c>
      <c r="T42" s="2">
        <f>F15</f>
        <v>19.00000000000523</v>
      </c>
      <c r="U42" s="2">
        <f>[1]!PropsSI("H","Q",W42,"P",Q42,$D$2)/1000</f>
        <v>419.71549598296781</v>
      </c>
      <c r="V42" s="2">
        <f>[1]!PropsSI("S","H",U42*1000,"P",Q42,$D$2)/1000</f>
        <v>1.7550297123548004</v>
      </c>
      <c r="W42" s="2">
        <v>1</v>
      </c>
      <c r="X42" s="2"/>
    </row>
    <row r="43" spans="2:24" x14ac:dyDescent="0.3">
      <c r="B43" s="2">
        <v>15</v>
      </c>
      <c r="C43" s="2">
        <f t="shared" si="7"/>
        <v>288.14999999999998</v>
      </c>
      <c r="D43" s="2">
        <f>[1]!PropsSI("P","T",C43,"Q",I43,$D$2)</f>
        <v>101129.04033796224</v>
      </c>
      <c r="E43" s="2">
        <f>[1]!PropsSI("H","Q",I43,"P",D43,$D$2)/1000</f>
        <v>219.91758938690154</v>
      </c>
      <c r="F43" s="2">
        <f>[1]!PropsSI("H","Q",J43,"P",D43,$D$2)/1000</f>
        <v>416.7154776782798</v>
      </c>
      <c r="G43" s="2">
        <f>[1]!PropsSI("S","H",E43*1000,"P",D43,$D$2)/1000</f>
        <v>1.0710626090947797</v>
      </c>
      <c r="H43" s="2">
        <f>[1]!PropsSI("S","H",F43*1000,"P",D43,$D$2)/1000</f>
        <v>1.754032896415201</v>
      </c>
      <c r="I43" s="2">
        <v>0</v>
      </c>
      <c r="J43" s="2">
        <v>1</v>
      </c>
    </row>
    <row r="44" spans="2:24" x14ac:dyDescent="0.3">
      <c r="B44" s="2">
        <v>16</v>
      </c>
      <c r="C44" s="2">
        <f t="shared" si="7"/>
        <v>289.14999999999998</v>
      </c>
      <c r="D44" s="2">
        <f>[1]!PropsSI("P","T",C44,"Q",I44,$D$2)</f>
        <v>105246.18116321601</v>
      </c>
      <c r="E44" s="2">
        <f>[1]!PropsSI("H","Q",I44,"P",D44,$D$2)/1000</f>
        <v>221.21360793999114</v>
      </c>
      <c r="F44" s="2">
        <f>[1]!PropsSI("H","Q",J44,"P",D44,$D$2)/1000</f>
        <v>417.46574973961361</v>
      </c>
      <c r="G44" s="2">
        <f>[1]!PropsSI("S","H",E44*1000,"P",D44,$D$2)/1000</f>
        <v>1.0755420841093246</v>
      </c>
      <c r="H44" s="2">
        <f>[1]!PropsSI("S","H",F44*1000,"P",D44,$D$2)/1000</f>
        <v>1.754262961853184</v>
      </c>
      <c r="I44" s="2">
        <v>0</v>
      </c>
      <c r="J44" s="2">
        <v>1</v>
      </c>
    </row>
    <row r="45" spans="2:24" x14ac:dyDescent="0.3">
      <c r="B45" s="2">
        <v>17</v>
      </c>
      <c r="C45" s="2">
        <f t="shared" si="7"/>
        <v>290.14999999999998</v>
      </c>
      <c r="D45" s="2">
        <f>[1]!PropsSI("P","T",C45,"Q",I45,$D$2)</f>
        <v>109494.94672564811</v>
      </c>
      <c r="E45" s="2">
        <f>[1]!PropsSI("H","Q",I45,"P",D45,$D$2)/1000</f>
        <v>222.51191465608005</v>
      </c>
      <c r="F45" s="2">
        <f>[1]!PropsSI("H","Q",J45,"P",D45,$D$2)/1000</f>
        <v>418.21586229899253</v>
      </c>
      <c r="G45" s="2">
        <f>[1]!PropsSI("S","H",E45*1000,"P",D45,$D$2)/1000</f>
        <v>1.0800136396649751</v>
      </c>
      <c r="H45" s="2">
        <f>[1]!PropsSI("S","H",F45*1000,"P",D45,$D$2)/1000</f>
        <v>1.7545059630940731</v>
      </c>
      <c r="I45" s="2">
        <v>0</v>
      </c>
      <c r="J45" s="2">
        <v>1</v>
      </c>
    </row>
    <row r="46" spans="2:24" x14ac:dyDescent="0.3">
      <c r="B46" s="2">
        <v>18</v>
      </c>
      <c r="C46" s="2">
        <f t="shared" si="7"/>
        <v>291.14999999999998</v>
      </c>
      <c r="D46" s="2">
        <f>[1]!PropsSI("P","T",C46,"Q",I46,$D$2)</f>
        <v>113878.26345308284</v>
      </c>
      <c r="E46" s="2">
        <f>[1]!PropsSI("H","Q",I46,"P",D46,$D$2)/1000</f>
        <v>223.81252489310063</v>
      </c>
      <c r="F46" s="2">
        <f>[1]!PropsSI("H","Q",J46,"P",D46,$D$2)/1000</f>
        <v>418.96578717822359</v>
      </c>
      <c r="G46" s="2">
        <f>[1]!PropsSI("S","H",E46*1000,"P",D46,$D$2)/1000</f>
        <v>1.0844773742526082</v>
      </c>
      <c r="H46" s="2">
        <f>[1]!PropsSI("S","H",F46*1000,"P",D46,$D$2)/1000</f>
        <v>1.7547616342049954</v>
      </c>
      <c r="I46" s="2">
        <v>0</v>
      </c>
      <c r="J46" s="2">
        <v>1</v>
      </c>
    </row>
    <row r="47" spans="2:24" x14ac:dyDescent="0.3">
      <c r="B47" s="2">
        <v>19</v>
      </c>
      <c r="C47" s="2">
        <f t="shared" si="7"/>
        <v>292.14999999999998</v>
      </c>
      <c r="D47" s="2">
        <f>[1]!PropsSI("P","T",C47,"Q",I47,$D$2)</f>
        <v>118399.08827279441</v>
      </c>
      <c r="E47" s="2">
        <f>[1]!PropsSI("H","Q",I47,"P",D47,$D$2)/1000</f>
        <v>225.11545410797504</v>
      </c>
      <c r="F47" s="2">
        <f>[1]!PropsSI("H","Q",J47,"P",D47,$D$2)/1000</f>
        <v>419.71549598296781</v>
      </c>
      <c r="G47" s="2">
        <f>[1]!PropsSI("S","H",E47*1000,"P",D47,$D$2)/1000</f>
        <v>1.088933385553535</v>
      </c>
      <c r="H47" s="2">
        <f>[1]!PropsSI("S","H",F47*1000,"P",D47,$D$2)/1000</f>
        <v>1.7550297123548004</v>
      </c>
      <c r="I47" s="2">
        <v>0</v>
      </c>
      <c r="J47" s="2">
        <v>1</v>
      </c>
    </row>
    <row r="48" spans="2:24" x14ac:dyDescent="0.3">
      <c r="B48" s="2">
        <v>20</v>
      </c>
      <c r="C48" s="2">
        <f t="shared" si="7"/>
        <v>293.14999999999998</v>
      </c>
      <c r="D48" s="2">
        <f>[1]!PropsSI("P","T",C48,"Q",I48,$D$2)</f>
        <v>123060.40833599106</v>
      </c>
      <c r="E48" s="2">
        <f>[1]!PropsSI("H","Q",I48,"P",D48,$D$2)/1000</f>
        <v>226.42071786426894</v>
      </c>
      <c r="F48" s="2">
        <f>[1]!PropsSI("H","Q",J48,"P",D48,$D$2)/1000</f>
        <v>420.46496008916426</v>
      </c>
      <c r="G48" s="2">
        <f>[1]!PropsSI("S","H",E48*1000,"P",D48,$D$2)/1000</f>
        <v>1.093381770475923</v>
      </c>
      <c r="H48" s="2">
        <f>[1]!PropsSI("S","H",F48*1000,"P",D48,$D$2)/1000</f>
        <v>1.7553099377106491</v>
      </c>
      <c r="I48" s="2">
        <v>0</v>
      </c>
      <c r="J48" s="2">
        <v>1</v>
      </c>
    </row>
    <row r="49" spans="2:10" x14ac:dyDescent="0.3">
      <c r="B49" s="2">
        <v>21</v>
      </c>
      <c r="C49" s="2">
        <f t="shared" si="7"/>
        <v>294.14999999999998</v>
      </c>
      <c r="D49" s="2">
        <f>[1]!PropsSI("P","T",C49,"Q",I49,$D$2)</f>
        <v>127865.2407391048</v>
      </c>
      <c r="E49" s="2">
        <f>[1]!PropsSI("H","Q",I49,"P",D49,$D$2)/1000</f>
        <v>227.72833183930825</v>
      </c>
      <c r="F49" s="2">
        <f>[1]!PropsSI("H","Q",J49,"P",D49,$D$2)/1000</f>
        <v>421.21415062856579</v>
      </c>
      <c r="G49" s="2">
        <f>[1]!PropsSI("S","H",E49*1000,"P",D49,$D$2)/1000</f>
        <v>1.0978226251886922</v>
      </c>
      <c r="H49" s="2">
        <f>[1]!PropsSI("S","H",F49*1000,"P",D49,$D$2)/1000</f>
        <v>1.7556020533351007</v>
      </c>
      <c r="I49" s="2">
        <v>0</v>
      </c>
      <c r="J49" s="2">
        <v>1</v>
      </c>
    </row>
    <row r="50" spans="2:10" x14ac:dyDescent="0.3">
      <c r="B50" s="2">
        <v>22</v>
      </c>
      <c r="C50" s="2">
        <f t="shared" si="7"/>
        <v>295.14999999999998</v>
      </c>
      <c r="D50" s="2">
        <f>[1]!PropsSI("P","T",C50,"Q",I50,$D$2)</f>
        <v>132816.63224878476</v>
      </c>
      <c r="E50" s="2">
        <f>[1]!PropsSI("H","Q",I50,"P",D50,$D$2)/1000</f>
        <v>229.03831183253254</v>
      </c>
      <c r="F50" s="2">
        <f>[1]!PropsSI("H","Q",J50,"P",D50,$D$2)/1000</f>
        <v>421.96303847441101</v>
      </c>
      <c r="G50" s="2">
        <f>[1]!PropsSI("S","H",E50*1000,"P",D50,$D$2)/1000</f>
        <v>1.1022560451590384</v>
      </c>
      <c r="H50" s="2">
        <f>[1]!PropsSI("S","H",F50*1000,"P",D50,$D$2)/1000</f>
        <v>1.7559058050840437</v>
      </c>
      <c r="I50" s="2">
        <v>0</v>
      </c>
      <c r="J50" s="2">
        <v>1</v>
      </c>
    </row>
    <row r="51" spans="2:10" x14ac:dyDescent="0.3">
      <c r="B51" s="2">
        <v>23</v>
      </c>
      <c r="C51" s="2">
        <f t="shared" si="7"/>
        <v>296.14999999999998</v>
      </c>
      <c r="D51" s="2">
        <f>[1]!PropsSI("P","T",C51,"Q",I51,$D$2)</f>
        <v>137917.65902142582</v>
      </c>
      <c r="E51" s="2">
        <f>[1]!PropsSI("H","Q",I51,"P",D51,$D$2)/1000</f>
        <v>230.3506737724436</v>
      </c>
      <c r="F51" s="2">
        <f>[1]!PropsSI("H","Q",J51,"P",D51,$D$2)/1000</f>
        <v>422.71159422570128</v>
      </c>
      <c r="G51" s="2">
        <f>[1]!PropsSI("S","H",E51*1000,"P",D51,$D$2)/1000</f>
        <v>1.106682125184532</v>
      </c>
      <c r="H51" s="2">
        <f>[1]!PropsSI("S","H",F51*1000,"P",D51,$D$2)/1000</f>
        <v>1.7562209415048546</v>
      </c>
      <c r="I51" s="2">
        <v>0</v>
      </c>
      <c r="J51" s="2">
        <v>1</v>
      </c>
    </row>
    <row r="52" spans="2:10" x14ac:dyDescent="0.3">
      <c r="B52" s="2">
        <v>24</v>
      </c>
      <c r="C52" s="2">
        <f t="shared" si="7"/>
        <v>297.14999999999998</v>
      </c>
      <c r="D52" s="2">
        <f>[1]!PropsSI("P","T",C52,"Q",I52,$D$2)</f>
        <v>143171.42633015971</v>
      </c>
      <c r="E52" s="2">
        <f>[1]!PropsSI("H","Q",I52,"P",D52,$D$2)/1000</f>
        <v>231.66543372554946</v>
      </c>
      <c r="F52" s="2">
        <f>[1]!PropsSI("H","Q",J52,"P",D52,$D$2)/1000</f>
        <v>423.45978819202969</v>
      </c>
      <c r="G52" s="2">
        <f>[1]!PropsSI("S","H",E52*1000,"P",D52,$D$2)/1000</f>
        <v>1.1111009594313663</v>
      </c>
      <c r="H52" s="2">
        <f>[1]!PropsSI("S","H",F52*1000,"P",D52,$D$2)/1000</f>
        <v>1.7565472137355163</v>
      </c>
      <c r="I52" s="2">
        <v>0</v>
      </c>
      <c r="J52" s="2">
        <v>1</v>
      </c>
    </row>
    <row r="53" spans="2:10" x14ac:dyDescent="0.3">
      <c r="B53" s="2">
        <v>25</v>
      </c>
      <c r="C53" s="2">
        <f t="shared" si="7"/>
        <v>298.14999999999998</v>
      </c>
      <c r="D53" s="2">
        <f>[1]!PropsSI("P","T",C53,"Q",I53,$D$2)</f>
        <v>148581.06828818971</v>
      </c>
      <c r="E53" s="2">
        <f>[1]!PropsSI("H","Q",I53,"P",D53,$D$2)/1000</f>
        <v>232.98260790416043</v>
      </c>
      <c r="F53" s="2">
        <f>[1]!PropsSI("H","Q",J53,"P",D53,$D$2)/1000</f>
        <v>424.20759037714748</v>
      </c>
      <c r="G53" s="2">
        <f>[1]!PropsSI("S","H",E53*1000,"P",D53,$D$2)/1000</f>
        <v>1.1155126414680778</v>
      </c>
      <c r="H53" s="2">
        <f>[1]!PropsSI("S","H",F53*1000,"P",D53,$D$2)/1000</f>
        <v>1.7568843754039332</v>
      </c>
      <c r="I53" s="2">
        <v>0</v>
      </c>
      <c r="J53" s="2">
        <v>1</v>
      </c>
    </row>
    <row r="54" spans="2:10" x14ac:dyDescent="0.3">
      <c r="B54" s="2">
        <v>26</v>
      </c>
      <c r="C54" s="2">
        <f t="shared" si="7"/>
        <v>299.14999999999998</v>
      </c>
      <c r="D54" s="2">
        <f>[1]!PropsSI("P","T",C54,"Q",I54,$D$2)</f>
        <v>154149.74757701694</v>
      </c>
      <c r="E54" s="2">
        <f>[1]!PropsSI("H","Q",I54,"P",D54,$D$2)/1000</f>
        <v>234.30221267519667</v>
      </c>
      <c r="F54" s="2">
        <f>[1]!PropsSI("H","Q",J54,"P",D54,$D$2)/1000</f>
        <v>424.95497046249181</v>
      </c>
      <c r="G54" s="2">
        <f>[1]!PropsSI("S","H",E54*1000,"P",D54,$D$2)/1000</f>
        <v>1.1199172643020303</v>
      </c>
      <c r="H54" s="2">
        <f>[1]!PropsSI("S","H",F54*1000,"P",D54,$D$2)/1000</f>
        <v>1.7572321825279225</v>
      </c>
      <c r="I54" s="2">
        <v>0</v>
      </c>
      <c r="J54" s="2">
        <v>1</v>
      </c>
    </row>
    <row r="55" spans="2:10" x14ac:dyDescent="0.3">
      <c r="B55" s="2">
        <v>27</v>
      </c>
      <c r="C55" s="2">
        <f t="shared" si="7"/>
        <v>300.14999999999998</v>
      </c>
      <c r="D55" s="2">
        <f>[1]!PropsSI("P","T",C55,"Q",I55,$D$2)</f>
        <v>159880.65517588914</v>
      </c>
      <c r="E55" s="2">
        <f>[1]!PropsSI("H","Q",I55,"P",D55,$D$2)/1000</f>
        <v>235.62426456892493</v>
      </c>
      <c r="F55" s="2">
        <f>[1]!PropsSI("H","Q",J55,"P",D55,$D$2)/1000</f>
        <v>425.70189779004761</v>
      </c>
      <c r="G55" s="2">
        <f>[1]!PropsSI("S","H",E55*1000,"P",D55,$D$2)/1000</f>
        <v>1.124314920415044</v>
      </c>
      <c r="H55" s="2">
        <f>[1]!PropsSI("S","H",F55*1000,"P",D55,$D$2)/1000</f>
        <v>1.7575903934155577</v>
      </c>
      <c r="I55" s="2">
        <v>0</v>
      </c>
      <c r="J55" s="2">
        <v>1</v>
      </c>
    </row>
    <row r="56" spans="2:10" x14ac:dyDescent="0.3">
      <c r="B56" s="2">
        <v>28</v>
      </c>
      <c r="C56" s="2">
        <f t="shared" si="7"/>
        <v>301.14999999999998</v>
      </c>
      <c r="D56" s="2">
        <f>[1]!PropsSI("P","T",C56,"Q",I56,$D$2)</f>
        <v>165777.01009458565</v>
      </c>
      <c r="E56" s="2">
        <f>[1]!PropsSI("H","Q",I56,"P",D56,$D$2)/1000</f>
        <v>236.94878028802947</v>
      </c>
      <c r="F56" s="2">
        <f>[1]!PropsSI("H","Q",J56,"P",D56,$D$2)/1000</f>
        <v>426.44834134475514</v>
      </c>
      <c r="G56" s="2">
        <f>[1]!PropsSI("S","H",E56*1000,"P",D56,$D$2)/1000</f>
        <v>1.1287057017994788</v>
      </c>
      <c r="H56" s="2">
        <f>[1]!PropsSI("S","H",F56*1000,"P",D56,$D$2)/1000</f>
        <v>1.7579587685659348</v>
      </c>
      <c r="I56" s="2">
        <v>0</v>
      </c>
      <c r="J56" s="2">
        <v>1</v>
      </c>
    </row>
    <row r="57" spans="2:10" x14ac:dyDescent="0.3">
      <c r="B57" s="2">
        <v>29</v>
      </c>
      <c r="C57" s="2">
        <f t="shared" si="7"/>
        <v>302.14999999999998</v>
      </c>
      <c r="D57" s="2">
        <f>[1]!PropsSI("P","T",C57,"Q",I57,$D$2)</f>
        <v>171842.05910975375</v>
      </c>
      <c r="E57" s="2">
        <f>[1]!PropsSI("H","Q",I57,"P",D57,$D$2)/1000</f>
        <v>238.27577671697611</v>
      </c>
      <c r="F57" s="2">
        <f>[1]!PropsSI("H","Q",J57,"P",D57,$D$2)/1000</f>
        <v>427.19426973642305</v>
      </c>
      <c r="G57" s="2">
        <f>[1]!PropsSI("S","H",E57*1000,"P",D57,$D$2)/1000</f>
        <v>1.1330896999946543</v>
      </c>
      <c r="H57" s="2">
        <f>[1]!PropsSI("S","H",F57*1000,"P",D57,$D$2)/1000</f>
        <v>1.7583370705702885</v>
      </c>
      <c r="I57" s="2">
        <v>0</v>
      </c>
      <c r="J57" s="2">
        <v>1</v>
      </c>
    </row>
    <row r="58" spans="2:10" x14ac:dyDescent="0.3">
      <c r="B58" s="2">
        <v>30</v>
      </c>
      <c r="C58" s="2">
        <f t="shared" si="7"/>
        <v>303.14999999999998</v>
      </c>
      <c r="D58" s="2">
        <f>[1]!PropsSI("P","T",C58,"Q",I58,$D$2)</f>
        <v>178079.07650372098</v>
      </c>
      <c r="E58" s="2">
        <f>[1]!PropsSI("H","Q",I58,"P",D58,$D$2)/1000</f>
        <v>239.60527093132873</v>
      </c>
      <c r="F58" s="2">
        <f>[1]!PropsSI("H","Q",J58,"P",D58,$D$2)/1000</f>
        <v>427.93965118094121</v>
      </c>
      <c r="G58" s="2">
        <f>[1]!PropsSI("S","H",E58*1000,"P",D58,$D$2)/1000</f>
        <v>1.1374670061224588</v>
      </c>
      <c r="H58" s="2">
        <f>[1]!PropsSI("S","H",F58*1000,"P",D58,$D$2)/1000</f>
        <v>1.7587250640133167</v>
      </c>
      <c r="I58" s="2">
        <v>0</v>
      </c>
      <c r="J58" s="2">
        <v>1</v>
      </c>
    </row>
    <row r="59" spans="2:10" x14ac:dyDescent="0.3">
      <c r="B59" s="2">
        <v>31</v>
      </c>
      <c r="C59" s="2">
        <f t="shared" si="7"/>
        <v>304.14999999999998</v>
      </c>
      <c r="D59" s="2">
        <f>[1]!PropsSI("P","T",C59,"Q",I59,$D$2)</f>
        <v>184491.36381086963</v>
      </c>
      <c r="E59" s="2">
        <f>[1]!PropsSI("H","Q",I59,"P",D59,$D$2)/1000</f>
        <v>240.93728020802618</v>
      </c>
      <c r="F59" s="2">
        <f>[1]!PropsSI("H","Q",J59,"P",D59,$D$2)/1000</f>
        <v>428.68445348133577</v>
      </c>
      <c r="G59" s="2">
        <f>[1]!PropsSI("S","H",E59*1000,"P",D59,$D$2)/1000</f>
        <v>1.1418377109254936</v>
      </c>
      <c r="H59" s="2">
        <f>[1]!PropsSI("S","H",F59*1000,"P",D59,$D$2)/1000</f>
        <v>1.7591225153749337</v>
      </c>
      <c r="I59" s="2">
        <v>0</v>
      </c>
      <c r="J59" s="2">
        <v>1</v>
      </c>
    </row>
    <row r="60" spans="2:10" x14ac:dyDescent="0.3">
      <c r="B60" s="2">
        <v>32</v>
      </c>
      <c r="C60" s="2">
        <f t="shared" si="7"/>
        <v>305.14999999999998</v>
      </c>
      <c r="D60" s="2">
        <f>[1]!PropsSI("P","T",C60,"Q",I60,$D$2)</f>
        <v>191082.24956445198</v>
      </c>
      <c r="E60" s="2">
        <f>[1]!PropsSI("H","Q",I60,"P",D60,$D$2)/1000</f>
        <v>242.27182203500152</v>
      </c>
      <c r="F60" s="2">
        <f>[1]!PropsSI("H","Q",J60,"P",D60,$D$2)/1000</f>
        <v>429.42864400773692</v>
      </c>
      <c r="G60" s="2">
        <f>[1]!PropsSI("S","H",E60*1000,"P",D60,$D$2)/1000</f>
        <v>1.1462019048023673</v>
      </c>
      <c r="H60" s="2">
        <f>[1]!PropsSI("S","H",F60*1000,"P",D60,$D$2)/1000</f>
        <v>1.759529192931925</v>
      </c>
      <c r="I60" s="2">
        <v>0</v>
      </c>
      <c r="J60" s="2">
        <v>1</v>
      </c>
    </row>
    <row r="61" spans="2:10" x14ac:dyDescent="0.3">
      <c r="B61" s="2">
        <v>33</v>
      </c>
      <c r="C61" s="2">
        <f t="shared" si="7"/>
        <v>306.14999999999998</v>
      </c>
      <c r="D61" s="2">
        <f>[1]!PropsSI("P","T",C61,"Q",I61,$D$2)</f>
        <v>197855.08905343711</v>
      </c>
      <c r="E61" s="2">
        <f>[1]!PropsSI("H","Q",I61,"P",D61,$D$2)/1000</f>
        <v>243.60891412208733</v>
      </c>
      <c r="F61" s="2">
        <f>[1]!PropsSI("H","Q",J61,"P",D61,$D$2)/1000</f>
        <v>430.1721896773247</v>
      </c>
      <c r="G61" s="2">
        <f>[1]!PropsSI("S","H",E61*1000,"P",D61,$D$2)/1000</f>
        <v>1.1505596778465692</v>
      </c>
      <c r="H61" s="2">
        <f>[1]!PropsSI("S","H",F61*1000,"P",D61,$D$2)/1000</f>
        <v>1.7599448666600133</v>
      </c>
      <c r="I61" s="2">
        <v>0</v>
      </c>
      <c r="J61" s="2">
        <v>1</v>
      </c>
    </row>
    <row r="62" spans="2:10" x14ac:dyDescent="0.3">
      <c r="B62" s="2">
        <v>34</v>
      </c>
      <c r="C62" s="2">
        <f t="shared" si="7"/>
        <v>307.14999999999998</v>
      </c>
      <c r="D62" s="2">
        <f>[1]!PropsSI("P","T",C62,"Q",I62,$D$2)</f>
        <v>204813.26408141898</v>
      </c>
      <c r="E62" s="2">
        <f>[1]!PropsSI("H","Q",I62,"P",D62,$D$2)/1000</f>
        <v>244.94857441144339</v>
      </c>
      <c r="F62" s="2">
        <f>[1]!PropsSI("H","Q",J62,"P",D62,$D$2)/1000</f>
        <v>430.9150569332412</v>
      </c>
      <c r="G62" s="2">
        <f>[1]!PropsSI("S","H",E62*1000,"P",D62,$D$2)/1000</f>
        <v>1.1549111198830999</v>
      </c>
      <c r="H62" s="2">
        <f>[1]!PropsSI("S","H",F62*1000,"P",D62,$D$2)/1000</f>
        <v>1.7603693081357303</v>
      </c>
      <c r="I62" s="2">
        <v>0</v>
      </c>
      <c r="J62" s="2">
        <v>1</v>
      </c>
    </row>
    <row r="63" spans="2:10" x14ac:dyDescent="0.3">
      <c r="B63" s="2">
        <v>35</v>
      </c>
      <c r="C63" s="2">
        <f t="shared" si="7"/>
        <v>308.14999999999998</v>
      </c>
      <c r="D63" s="2">
        <f>[1]!PropsSI("P","T",C63,"Q",I63,$D$2)</f>
        <v>211960.18273408106</v>
      </c>
      <c r="E63" s="2">
        <f>[1]!PropsSI("H","Q",I63,"P",D63,$D$2)/1000</f>
        <v>246.29082108877802</v>
      </c>
      <c r="F63" s="2">
        <f>[1]!PropsSI("H","Q",J63,"P",D63,$D$2)/1000</f>
        <v>431.65721172314676</v>
      </c>
      <c r="G63" s="2">
        <f>[1]!PropsSI("S","H",E63*1000,"P",D63,$D$2)/1000</f>
        <v>1.1592563205070157</v>
      </c>
      <c r="H63" s="2">
        <f>[1]!PropsSI("S","H",F63*1000,"P",D63,$D$2)/1000</f>
        <v>1.7608022904384093</v>
      </c>
      <c r="I63" s="2">
        <v>0</v>
      </c>
      <c r="J63" s="2">
        <v>1</v>
      </c>
    </row>
    <row r="64" spans="2:10" x14ac:dyDescent="0.3">
      <c r="B64" s="2">
        <v>36</v>
      </c>
      <c r="C64" s="2">
        <f t="shared" si="7"/>
        <v>309.14999999999998</v>
      </c>
      <c r="D64" s="2">
        <f>[1]!PropsSI("P","T",C64,"Q",I64,$D$2)</f>
        <v>219299.27915228083</v>
      </c>
      <c r="E64" s="2">
        <f>[1]!PropsSI("H","Q",I64,"P",D64,$D$2)/1000</f>
        <v>247.63567259468124</v>
      </c>
      <c r="F64" s="2">
        <f>[1]!PropsSI("H","Q",J64,"P",D64,$D$2)/1000</f>
        <v>432.3986194770132</v>
      </c>
      <c r="G64" s="2">
        <f>[1]!PropsSI("S","H",E64*1000,"P",D64,$D$2)/1000</f>
        <v>1.1635953691216445</v>
      </c>
      <c r="H64" s="2">
        <f>[1]!PropsSI("S","H",F64*1000,"P",D64,$D$2)/1000</f>
        <v>1.7612435880520105</v>
      </c>
      <c r="I64" s="2">
        <v>0</v>
      </c>
      <c r="J64" s="2">
        <v>1</v>
      </c>
    </row>
    <row r="65" spans="2:10" x14ac:dyDescent="0.3">
      <c r="B65" s="2">
        <v>37</v>
      </c>
      <c r="C65" s="2">
        <f t="shared" si="7"/>
        <v>310.14999999999998</v>
      </c>
      <c r="D65" s="2">
        <f>[1]!PropsSI("P","T",C65,"Q",I65,$D$2)</f>
        <v>226834.0133133083</v>
      </c>
      <c r="E65" s="2">
        <f>[1]!PropsSI("H","Q",I65,"P",D65,$D$2)/1000</f>
        <v>248.98314763647861</v>
      </c>
      <c r="F65" s="2">
        <f>[1]!PropsSI("H","Q",J65,"P",D65,$D$2)/1000</f>
        <v>433.13924508434479</v>
      </c>
      <c r="G65" s="2">
        <f>[1]!PropsSI("S","H",E65*1000,"P",D65,$D$2)/1000</f>
        <v>1.1679283549778119</v>
      </c>
      <c r="H65" s="2">
        <f>[1]!PropsSI("S","H",F65*1000,"P",D65,$D$2)/1000</f>
        <v>1.7616929767668188</v>
      </c>
      <c r="I65" s="2">
        <v>0</v>
      </c>
      <c r="J65" s="2">
        <v>1</v>
      </c>
    </row>
    <row r="66" spans="2:10" x14ac:dyDescent="0.3">
      <c r="B66" s="2">
        <v>38</v>
      </c>
      <c r="C66" s="2">
        <f t="shared" si="7"/>
        <v>311.14999999999998</v>
      </c>
      <c r="D66" s="2">
        <f>[1]!PropsSI("P","T",C66,"Q",I66,$D$2)</f>
        <v>234567.87081913592</v>
      </c>
      <c r="E66" s="2">
        <f>[1]!PropsSI("H","Q",I66,"P",D66,$D$2)/1000</f>
        <v>250.33326520033168</v>
      </c>
      <c r="F66" s="2">
        <f>[1]!PropsSI("H","Q",J66,"P",D66,$D$2)/1000</f>
        <v>433.87905287064024</v>
      </c>
      <c r="G66" s="2">
        <f>[1]!PropsSI("S","H",E66*1000,"P",D66,$D$2)/1000</f>
        <v>1.172255367213145</v>
      </c>
      <c r="H66" s="2">
        <f>[1]!PropsSI("S","H",F66*1000,"P",D66,$D$2)/1000</f>
        <v>1.7621502335808379</v>
      </c>
      <c r="I66" s="2">
        <v>0</v>
      </c>
      <c r="J66" s="2">
        <v>1</v>
      </c>
    </row>
    <row r="67" spans="2:10" x14ac:dyDescent="0.3">
      <c r="B67" s="2">
        <v>39</v>
      </c>
      <c r="C67" s="2">
        <f t="shared" si="7"/>
        <v>312.14999999999998</v>
      </c>
      <c r="D67" s="2">
        <f>[1]!PropsSI("P","T",C67,"Q",I67,$D$2)</f>
        <v>242504.36269327372</v>
      </c>
      <c r="E67" s="2">
        <f>[1]!PropsSI("H","Q",I67,"P",D67,$D$2)/1000</f>
        <v>251.68604456380251</v>
      </c>
      <c r="F67" s="2">
        <f>[1]!PropsSI("H","Q",J67,"P",D67,$D$2)/1000</f>
        <v>434.61800657317684</v>
      </c>
      <c r="G67" s="2">
        <f>[1]!PropsSI("S","H",E67*1000,"P",D67,$D$2)/1000</f>
        <v>1.1765764948921611</v>
      </c>
      <c r="H67" s="2">
        <f>[1]!PropsSI("S","H",F67*1000,"P",D67,$D$2)/1000</f>
        <v>1.7626151366008687</v>
      </c>
      <c r="I67" s="2">
        <v>0</v>
      </c>
      <c r="J67" s="2">
        <v>1</v>
      </c>
    </row>
    <row r="68" spans="2:10" x14ac:dyDescent="0.3">
      <c r="B68" s="2">
        <v>40</v>
      </c>
      <c r="C68" s="2">
        <f t="shared" si="7"/>
        <v>313.14999999999998</v>
      </c>
      <c r="D68" s="2">
        <f>[1]!PropsSI("P","T",C68,"Q",I68,$D$2)</f>
        <v>250647.02518588689</v>
      </c>
      <c r="E68" s="2">
        <f>[1]!PropsSI("H","Q",I68,"P",D68,$D$2)/1000</f>
        <v>253.04150530875071</v>
      </c>
      <c r="F68" s="2">
        <f>[1]!PropsSI("H","Q",J68,"P",D68,$D$2)/1000</f>
        <v>435.35606931600364</v>
      </c>
      <c r="G68" s="2">
        <f>[1]!PropsSI("S","H",E68*1000,"P",D68,$D$2)/1000</f>
        <v>1.180891827046717</v>
      </c>
      <c r="H68" s="2">
        <f>[1]!PropsSI("S","H",F68*1000,"P",D68,$D$2)/1000</f>
        <v>1.7630874649431054</v>
      </c>
      <c r="I68" s="2">
        <v>0</v>
      </c>
      <c r="J68" s="2">
        <v>1</v>
      </c>
    </row>
    <row r="69" spans="2:10" x14ac:dyDescent="0.3">
      <c r="B69" s="2">
        <v>41</v>
      </c>
      <c r="C69" s="2">
        <f t="shared" si="7"/>
        <v>314.14999999999998</v>
      </c>
      <c r="D69" s="2">
        <f>[1]!PropsSI("P","T",C69,"Q",I69,$D$2)</f>
        <v>258999.41958877011</v>
      </c>
      <c r="E69" s="2">
        <f>[1]!PropsSI("H","Q",I69,"P",D69,$D$2)/1000</f>
        <v>254.39966733480358</v>
      </c>
      <c r="F69" s="2">
        <f>[1]!PropsSI("H","Q",J69,"P",D69,$D$2)/1000</f>
        <v>436.09320358422792</v>
      </c>
      <c r="G69" s="2">
        <f>[1]!PropsSI("S","H",E69*1000,"P",D69,$D$2)/1000</f>
        <v>1.185201452717539</v>
      </c>
      <c r="H69" s="2">
        <f>[1]!PropsSI("S","H",F69*1000,"P",D69,$D$2)/1000</f>
        <v>1.7635669986332483</v>
      </c>
      <c r="I69" s="2">
        <v>0</v>
      </c>
      <c r="J69" s="2">
        <v>1</v>
      </c>
    </row>
    <row r="70" spans="2:10" x14ac:dyDescent="0.3">
      <c r="B70" s="2">
        <v>42</v>
      </c>
      <c r="C70" s="2">
        <f t="shared" si="7"/>
        <v>315.14999999999998</v>
      </c>
      <c r="D70" s="2">
        <f>[1]!PropsSI("P","T",C70,"Q",I70,$D$2)</f>
        <v>267565.13205889385</v>
      </c>
      <c r="E70" s="2">
        <f>[1]!PropsSI("H","Q",I70,"P",D70,$D$2)/1000</f>
        <v>255.76055087308248</v>
      </c>
      <c r="F70" s="2">
        <f>[1]!PropsSI("H","Q",J70,"P",D70,$D$2)/1000</f>
        <v>436.82937119737869</v>
      </c>
      <c r="G70" s="2">
        <f>[1]!PropsSI("S","H",E70*1000,"P",D70,$D$2)/1000</f>
        <v>1.1895054609958409</v>
      </c>
      <c r="H70" s="2">
        <f>[1]!PropsSI("S","H",F70*1000,"P",D70,$D$2)/1000</f>
        <v>1.7640535185058996</v>
      </c>
      <c r="I70" s="2">
        <v>0</v>
      </c>
      <c r="J70" s="2">
        <v>1</v>
      </c>
    </row>
    <row r="71" spans="2:10" x14ac:dyDescent="0.3">
      <c r="B71" s="2">
        <v>43</v>
      </c>
      <c r="C71" s="2">
        <f t="shared" si="7"/>
        <v>316.14999999999998</v>
      </c>
      <c r="D71" s="2">
        <f>[1]!PropsSI("P","T",C71,"Q",I71,$D$2)</f>
        <v>276347.77345343167</v>
      </c>
      <c r="E71" s="2">
        <f>[1]!PropsSI("H","Q",I71,"P",D71,$D$2)/1000</f>
        <v>257.1241765006568</v>
      </c>
      <c r="F71" s="2">
        <f>[1]!PropsSI("H","Q",J71,"P",D71,$D$2)/1000</f>
        <v>437.56453328204691</v>
      </c>
      <c r="G71" s="2">
        <f>[1]!PropsSI("S","H",E71*1000,"P",D71,$D$2)/1000</f>
        <v>1.1938039410664827</v>
      </c>
      <c r="H71" s="2">
        <f>[1]!PropsSI("S","H",F71*1000,"P",D71,$D$2)/1000</f>
        <v>1.7645468061032938</v>
      </c>
      <c r="I71" s="2">
        <v>0</v>
      </c>
      <c r="J71" s="2">
        <v>1</v>
      </c>
    </row>
    <row r="72" spans="2:10" x14ac:dyDescent="0.3">
      <c r="B72" s="2">
        <v>44</v>
      </c>
      <c r="C72" s="2">
        <f t="shared" si="7"/>
        <v>317.14999999999998</v>
      </c>
      <c r="D72" s="2">
        <f>[1]!PropsSI("P","T",C72,"Q",I72,$D$2)</f>
        <v>285350.9791738831</v>
      </c>
      <c r="E72" s="2">
        <f>[1]!PropsSI("H","Q",I72,"P",D72,$D$2)/1000</f>
        <v>258.49056515525041</v>
      </c>
      <c r="F72" s="2">
        <f>[1]!PropsSI("H","Q",J72,"P",D72,$D$2)/1000</f>
        <v>438.29865024349488</v>
      </c>
      <c r="G72" s="2">
        <f>[1]!PropsSI("S","H",E72*1000,"P",D72,$D$2)/1000</f>
        <v>1.1980969822511693</v>
      </c>
      <c r="H72" s="2">
        <f>[1]!PropsSI("S","H",F72*1000,"P",D72,$D$2)/1000</f>
        <v>1.7650466435730727</v>
      </c>
      <c r="I72" s="2">
        <v>0</v>
      </c>
      <c r="J72" s="2">
        <v>1</v>
      </c>
    </row>
    <row r="73" spans="2:10" x14ac:dyDescent="0.3">
      <c r="B73" s="2">
        <v>45</v>
      </c>
      <c r="C73" s="2">
        <f t="shared" si="7"/>
        <v>318.14999999999998</v>
      </c>
      <c r="D73" s="2">
        <f>[1]!PropsSI("P","T",C73,"Q",I73,$D$2)</f>
        <v>294578.40902225557</v>
      </c>
      <c r="E73" s="2">
        <f>[1]!PropsSI("H","Q",I73,"P",D73,$D$2)/1000</f>
        <v>259.85973815064256</v>
      </c>
      <c r="F73" s="2">
        <f>[1]!PropsSI("H","Q",J73,"P",D73,$D$2)/1000</f>
        <v>439.0316817364133</v>
      </c>
      <c r="G73" s="2">
        <f>[1]!PropsSI("S","H",E73*1000,"P",D73,$D$2)/1000</f>
        <v>1.2023846740530479</v>
      </c>
      <c r="H73" s="2">
        <f>[1]!PropsSI("S","H",F73*1000,"P",D73,$D$2)/1000</f>
        <v>1.7655528135651222</v>
      </c>
      <c r="I73" s="2">
        <v>0</v>
      </c>
      <c r="J73" s="2">
        <v>1</v>
      </c>
    </row>
    <row r="74" spans="2:10" x14ac:dyDescent="0.3">
      <c r="B74" s="2">
        <v>46</v>
      </c>
      <c r="C74" s="2">
        <f t="shared" si="7"/>
        <v>319.14999999999998</v>
      </c>
      <c r="D74" s="2">
        <f>[1]!PropsSI("P","T",C74,"Q",I74,$D$2)</f>
        <v>304033.74706828897</v>
      </c>
      <c r="E74" s="2">
        <f>[1]!PropsSI("H","Q",I74,"P",D74,$D$2)/1000</f>
        <v>261.23171719256214</v>
      </c>
      <c r="F74" s="2">
        <f>[1]!PropsSI("H","Q",J74,"P",D74,$D$2)/1000</f>
        <v>439.76358663465356</v>
      </c>
      <c r="G74" s="2">
        <f>[1]!PropsSI("S","H",E74*1000,"P",D74,$D$2)/1000</f>
        <v>1.2066671062020573</v>
      </c>
      <c r="H74" s="2">
        <f>[1]!PropsSI("S","H",F74*1000,"P",D74,$D$2)/1000</f>
        <v>1.7660650991272762</v>
      </c>
      <c r="I74" s="2">
        <v>0</v>
      </c>
      <c r="J74" s="2">
        <v>1</v>
      </c>
    </row>
    <row r="75" spans="2:10" x14ac:dyDescent="0.3">
      <c r="B75" s="2">
        <v>47</v>
      </c>
      <c r="C75" s="2">
        <f t="shared" si="7"/>
        <v>320.14999999999998</v>
      </c>
      <c r="D75" s="2">
        <f>[1]!PropsSI("P","T",C75,"Q",I75,$D$2)</f>
        <v>313720.70152865117</v>
      </c>
      <c r="E75" s="2">
        <f>[1]!PropsSI("H","Q",I75,"P",D75,$D$2)/1000</f>
        <v>262.60652439515042</v>
      </c>
      <c r="F75" s="2">
        <f>[1]!PropsSI("H","Q",J75,"P",D75,$D$2)/1000</f>
        <v>440.4943229999127</v>
      </c>
      <c r="G75" s="2">
        <f>[1]!PropsSI("S","H",E75*1000,"P",D75,$D$2)/1000</f>
        <v>1.2109443687012469</v>
      </c>
      <c r="H75" s="2">
        <f>[1]!PropsSI("S","H",F75*1000,"P",D75,$D$2)/1000</f>
        <v>1.766583283599749</v>
      </c>
      <c r="I75" s="2">
        <v>0</v>
      </c>
      <c r="J75" s="2">
        <v>1</v>
      </c>
    </row>
    <row r="76" spans="2:10" x14ac:dyDescent="0.3">
      <c r="B76" s="2">
        <v>48</v>
      </c>
      <c r="C76" s="2">
        <f t="shared" si="7"/>
        <v>321.14999999999998</v>
      </c>
      <c r="D76" s="2">
        <f>[1]!PropsSI("P","T",C76,"Q",I76,$D$2)</f>
        <v>323643.00465930463</v>
      </c>
      <c r="E76" s="2">
        <f>[1]!PropsSI("H","Q",I76,"P",D76,$D$2)/1000</f>
        <v>263.98418229815434</v>
      </c>
      <c r="F76" s="2">
        <f>[1]!PropsSI("H","Q",J76,"P",D76,$D$2)/1000</f>
        <v>441.22384804938372</v>
      </c>
      <c r="G76" s="2">
        <f>[1]!PropsSI("S","H",E76*1000,"P",D76,$D$2)/1000</f>
        <v>1.2152165518745293</v>
      </c>
      <c r="H76" s="2">
        <f>[1]!PropsSI("S","H",F76*1000,"P",D76,$D$2)/1000</f>
        <v>1.7671071505082199</v>
      </c>
      <c r="I76" s="2">
        <v>0</v>
      </c>
      <c r="J76" s="2">
        <v>1</v>
      </c>
    </row>
    <row r="77" spans="2:10" x14ac:dyDescent="0.3">
      <c r="B77" s="2">
        <v>49</v>
      </c>
      <c r="C77" s="2">
        <f t="shared" si="7"/>
        <v>322.14999999999998</v>
      </c>
      <c r="D77" s="2">
        <f>[1]!PropsSI("P","T",C77,"Q",I77,$D$2)</f>
        <v>333804.41265893541</v>
      </c>
      <c r="E77" s="2">
        <f>[1]!PropsSI("H","Q",I77,"P",D77,$D$2)/1000</f>
        <v>265.36471388449849</v>
      </c>
      <c r="F77" s="2">
        <f>[1]!PropsSI("H","Q",J77,"P",D77,$D$2)/1000</f>
        <v>441.95211812210931</v>
      </c>
      <c r="G77" s="2">
        <f>[1]!PropsSI("S","H",E77*1000,"P",D77,$D$2)/1000</f>
        <v>1.2194837464147734</v>
      </c>
      <c r="H77" s="2">
        <f>[1]!PropsSI("S","H",F77*1000,"P",D77,$D$2)/1000</f>
        <v>1.767636483455264</v>
      </c>
      <c r="I77" s="2">
        <v>0</v>
      </c>
      <c r="J77" s="2">
        <v>1</v>
      </c>
    </row>
    <row r="78" spans="2:10" x14ac:dyDescent="0.3">
      <c r="B78" s="2">
        <v>50</v>
      </c>
      <c r="C78" s="2">
        <f t="shared" si="7"/>
        <v>323.14999999999998</v>
      </c>
      <c r="D78" s="2">
        <f>[1]!PropsSI("P","T",C78,"Q",I78,$D$2)</f>
        <v>344208.70558891853</v>
      </c>
      <c r="E78" s="2">
        <f>[1]!PropsSI("H","Q",I78,"P",D78,$D$2)/1000</f>
        <v>266.7481425989713</v>
      </c>
      <c r="F78" s="2">
        <f>[1]!PropsSI("H","Q",J78,"P",D78,$D$2)/1000</f>
        <v>442.67908864434798</v>
      </c>
      <c r="G78" s="2">
        <f>[1]!PropsSI("S","H",E78*1000,"P",D78,$D$2)/1000</f>
        <v>1.2237460434344667</v>
      </c>
      <c r="H78" s="2">
        <f>[1]!PropsSI("S","H",F78*1000,"P",D78,$D$2)/1000</f>
        <v>1.7681710660102334</v>
      </c>
      <c r="I78" s="2">
        <v>0</v>
      </c>
      <c r="J78" s="2">
        <v>1</v>
      </c>
    </row>
    <row r="79" spans="2:10" x14ac:dyDescent="0.3">
      <c r="B79" s="2">
        <v>51</v>
      </c>
      <c r="C79" s="2">
        <f t="shared" si="7"/>
        <v>324.14999999999998</v>
      </c>
      <c r="D79" s="2">
        <f>[1]!PropsSI("P","T",C79,"Q",I79,$D$2)</f>
        <v>354859.68730424653</v>
      </c>
      <c r="E79" s="2">
        <f>[1]!PropsSI("H","Q",I79,"P",D79,$D$2)/1000</f>
        <v>268.13449236722846</v>
      </c>
      <c r="F79" s="2">
        <f>[1]!PropsSI("H","Q",J79,"P",D79,$D$2)/1000</f>
        <v>443.40471409344639</v>
      </c>
      <c r="G79" s="2">
        <f>[1]!PropsSI("S","H",E79*1000,"P",D79,$D$2)/1000</f>
        <v>1.228003534516469</v>
      </c>
      <c r="H79" s="2">
        <f>[1]!PropsSI("S","H",F79*1000,"P",D79,$D$2)/1000</f>
        <v>1.768710681597115</v>
      </c>
      <c r="I79" s="2">
        <v>0</v>
      </c>
      <c r="J79" s="2">
        <v>1</v>
      </c>
    </row>
    <row r="80" spans="2:10" x14ac:dyDescent="0.3">
      <c r="B80" s="2">
        <v>52</v>
      </c>
      <c r="C80" s="2">
        <f t="shared" si="7"/>
        <v>325.14999999999998</v>
      </c>
      <c r="D80" s="2">
        <f>[1]!PropsSI("P","T",C80,"Q",I80,$D$2)</f>
        <v>365761.18540000217</v>
      </c>
      <c r="E80" s="2">
        <f>[1]!PropsSI("H","Q",I80,"P",D80,$D$2)/1000</f>
        <v>269.52378761570725</v>
      </c>
      <c r="F80" s="2">
        <f>[1]!PropsSI("H","Q",J80,"P",D80,$D$2)/1000</f>
        <v>444.12894796043787</v>
      </c>
      <c r="G80" s="2">
        <f>[1]!PropsSI("S","H",E80*1000,"P",D80,$D$2)/1000</f>
        <v>1.2322563117666496</v>
      </c>
      <c r="H80" s="2">
        <f>[1]!PropsSI("S","H",F80*1000,"P",D80,$D$2)/1000</f>
        <v>1.7692551133803827</v>
      </c>
      <c r="I80" s="2">
        <v>0</v>
      </c>
      <c r="J80" s="2">
        <v>1</v>
      </c>
    </row>
    <row r="81" spans="2:10" x14ac:dyDescent="0.3">
      <c r="B81" s="2">
        <v>53</v>
      </c>
      <c r="C81" s="2">
        <f t="shared" si="7"/>
        <v>326.14999999999998</v>
      </c>
      <c r="D81" s="2">
        <f>[1]!PropsSI("P","T",C81,"Q",I81,$D$2)</f>
        <v>376917.05117405578</v>
      </c>
      <c r="E81" s="2">
        <f>[1]!PropsSI("H","Q",I81,"P",D81,$D$2)/1000</f>
        <v>270.91605329251342</v>
      </c>
      <c r="F81" s="2">
        <f>[1]!PropsSI("H","Q",J81,"P",D81,$D$2)/1000</f>
        <v>444.85174271130091</v>
      </c>
      <c r="G81" s="2">
        <f>[1]!PropsSI("S","H",E81*1000,"P",D81,$D$2)/1000</f>
        <v>1.236504467868571</v>
      </c>
      <c r="H81" s="2">
        <f>[1]!PropsSI("S","H",F81*1000,"P",D81,$D$2)/1000</f>
        <v>1.7698041441486743</v>
      </c>
      <c r="I81" s="2">
        <v>0</v>
      </c>
      <c r="J81" s="2">
        <v>1</v>
      </c>
    </row>
    <row r="82" spans="2:10" x14ac:dyDescent="0.3">
      <c r="B82" s="2">
        <v>54</v>
      </c>
      <c r="C82" s="2">
        <f t="shared" si="7"/>
        <v>327.14999999999998</v>
      </c>
      <c r="D82" s="2">
        <f>[1]!PropsSI("P","T",C82,"Q",I82,$D$2)</f>
        <v>388331.15960276185</v>
      </c>
      <c r="E82" s="2">
        <f>[1]!PropsSI("H","Q",I82,"P",D82,$D$2)/1000</f>
        <v>272.31131488883653</v>
      </c>
      <c r="F82" s="2">
        <f>[1]!PropsSI("H","Q",J82,"P",D82,$D$2)/1000</f>
        <v>445.57304974654522</v>
      </c>
      <c r="G82" s="2">
        <f>[1]!PropsSI("S","H",E82*1000,"P",D82,$D$2)/1000</f>
        <v>1.2407480961388209</v>
      </c>
      <c r="H82" s="2">
        <f>[1]!PropsSI("S","H",F82*1000,"P",D82,$D$2)/1000</f>
        <v>1.7703575561959033</v>
      </c>
      <c r="I82" s="2">
        <v>0</v>
      </c>
      <c r="J82" s="2">
        <v>1</v>
      </c>
    </row>
    <row r="83" spans="2:10" x14ac:dyDescent="0.3">
      <c r="B83" s="2">
        <v>55</v>
      </c>
      <c r="C83" s="2">
        <f t="shared" si="7"/>
        <v>328.15</v>
      </c>
      <c r="D83" s="2">
        <f>[1]!PropsSI("P","T",C83,"Q",I83,$D$2)</f>
        <v>400007.40933521744</v>
      </c>
      <c r="E83" s="2">
        <f>[1]!PropsSI("H","Q",I83,"P",D83,$D$2)/1000</f>
        <v>273.70959846159064</v>
      </c>
      <c r="F83" s="2">
        <f>[1]!PropsSI("H","Q",J83,"P",D83,$D$2)/1000</f>
        <v>446.29281935937132</v>
      </c>
      <c r="G83" s="2">
        <f>[1]!PropsSI("S","H",E83*1000,"P",D83,$D$2)/1000</f>
        <v>1.244987290585077</v>
      </c>
      <c r="H83" s="2">
        <f>[1]!PropsSI("S","H",F83*1000,"P",D83,$D$2)/1000</f>
        <v>1.7709151311998428</v>
      </c>
      <c r="I83" s="2">
        <v>0</v>
      </c>
      <c r="J83" s="2">
        <v>1</v>
      </c>
    </row>
    <row r="84" spans="2:10" x14ac:dyDescent="0.3">
      <c r="B84" s="2">
        <v>56</v>
      </c>
      <c r="C84" s="2">
        <f t="shared" si="7"/>
        <v>329.15</v>
      </c>
      <c r="D84" s="2">
        <f>[1]!PropsSI("P","T",C84,"Q",I84,$D$2)</f>
        <v>411949.72270173545</v>
      </c>
      <c r="E84" s="2">
        <f>[1]!PropsSI("H","Q",I84,"P",D84,$D$2)/1000</f>
        <v>275.11093065671321</v>
      </c>
      <c r="F84" s="2">
        <f>[1]!PropsSI("H","Q",J84,"P",D84,$D$2)/1000</f>
        <v>447.011000691996</v>
      </c>
      <c r="G84" s="2">
        <f>[1]!PropsSI("S","H",E84*1000,"P",D84,$D$2)/1000</f>
        <v>1.2492221459651587</v>
      </c>
      <c r="H84" s="2">
        <f>[1]!PropsSI("S","H",F84*1000,"P",D84,$D$2)/1000</f>
        <v>1.7714766500977204</v>
      </c>
      <c r="I84" s="2">
        <v>0</v>
      </c>
      <c r="J84" s="2">
        <v>1</v>
      </c>
    </row>
    <row r="85" spans="2:10" x14ac:dyDescent="0.3">
      <c r="B85" s="2">
        <v>57</v>
      </c>
      <c r="C85" s="2">
        <f t="shared" si="7"/>
        <v>330.15</v>
      </c>
      <c r="D85" s="2">
        <f>[1]!PropsSI("P","T",C85,"Q",I85,$D$2)</f>
        <v>424162.04574183968</v>
      </c>
      <c r="E85" s="2">
        <f>[1]!PropsSI("H","Q",I85,"P",D85,$D$2)/1000</f>
        <v>276.515338733764</v>
      </c>
      <c r="F85" s="2">
        <f>[1]!PropsSI("H","Q",J85,"P",D85,$D$2)/1000</f>
        <v>447.72754169034755</v>
      </c>
      <c r="G85" s="2">
        <f>[1]!PropsSI("S","H",E85*1000,"P",D85,$D$2)/1000</f>
        <v>1.2534527578489494</v>
      </c>
      <c r="H85" s="2">
        <f>[1]!PropsSI("S","H",F85*1000,"P",D85,$D$2)/1000</f>
        <v>1.7720418929588158</v>
      </c>
      <c r="I85" s="2">
        <v>0</v>
      </c>
      <c r="J85" s="2">
        <v>1</v>
      </c>
    </row>
    <row r="86" spans="2:10" x14ac:dyDescent="0.3">
      <c r="B86" s="2">
        <v>58</v>
      </c>
      <c r="C86" s="2">
        <f t="shared" si="7"/>
        <v>331.15</v>
      </c>
      <c r="D86" s="2">
        <f>[1]!PropsSI("P","T",C86,"Q",I86,$D$2)</f>
        <v>436648.34824765805</v>
      </c>
      <c r="E86" s="2">
        <f>[1]!PropsSI("H","Q",I86,"P",D86,$D$2)/1000</f>
        <v>277.92285059131581</v>
      </c>
      <c r="F86" s="2">
        <f>[1]!PropsSI("H","Q",J86,"P",D86,$D$2)/1000</f>
        <v>448.44238905673222</v>
      </c>
      <c r="G86" s="2">
        <f>[1]!PropsSI("S","H",E86*1000,"P",D86,$D$2)/1000</f>
        <v>1.25767922268162</v>
      </c>
      <c r="H86" s="2">
        <f>[1]!PropsSI("S","H",F86*1000,"P",D86,$D$2)/1000</f>
        <v>1.7726106388535896</v>
      </c>
      <c r="I86" s="2">
        <v>0</v>
      </c>
      <c r="J86" s="2">
        <v>1</v>
      </c>
    </row>
    <row r="87" spans="2:10" x14ac:dyDescent="0.3">
      <c r="B87" s="2">
        <v>59</v>
      </c>
      <c r="C87" s="2">
        <f t="shared" si="7"/>
        <v>332.15</v>
      </c>
      <c r="D87" s="2">
        <f>[1]!PropsSI("P","T",C87,"Q",I87,$D$2)</f>
        <v>449412.6238274253</v>
      </c>
      <c r="E87" s="2">
        <f>[1]!PropsSI("H","Q",I87,"P",D87,$D$2)/1000</f>
        <v>279.33349479368366</v>
      </c>
      <c r="F87" s="2">
        <f>[1]!PropsSI("H","Q",J87,"P",D87,$D$2)/1000</f>
        <v>449.15548820061264</v>
      </c>
      <c r="G87" s="2">
        <f>[1]!PropsSI("S","H",E87*1000,"P",D87,$D$2)/1000</f>
        <v>1.2619016378497616</v>
      </c>
      <c r="H87" s="2">
        <f>[1]!PropsSI("S","H",F87*1000,"P",D87,$D$2)/1000</f>
        <v>1.7731826657192631</v>
      </c>
      <c r="I87" s="2">
        <v>0</v>
      </c>
      <c r="J87" s="2">
        <v>1</v>
      </c>
    </row>
    <row r="88" spans="2:10" x14ac:dyDescent="0.3">
      <c r="B88" s="2">
        <v>60</v>
      </c>
      <c r="C88" s="2">
        <f t="shared" si="7"/>
        <v>333.15</v>
      </c>
      <c r="D88" s="2">
        <f>[1]!PropsSI("P","T",C88,"Q",I88,$D$2)</f>
        <v>462458.88998692075</v>
      </c>
      <c r="E88" s="2">
        <f>[1]!PropsSI("H","Q",I88,"P",D88,$D$2)/1000</f>
        <v>280.74730059874798</v>
      </c>
      <c r="F88" s="2">
        <f>[1]!PropsSI("H","Q",J88,"P",D88,$D$2)/1000</f>
        <v>449.86678318721493</v>
      </c>
      <c r="G88" s="2">
        <f>[1]!PropsSI("S","H",E88*1000,"P",D88,$D$2)/1000</f>
        <v>1.2661201017496253</v>
      </c>
      <c r="H88" s="2">
        <f>[1]!PropsSI("S","H",F88*1000,"P",D88,$D$2)/1000</f>
        <v>1.7737577502214465</v>
      </c>
      <c r="I88" s="2">
        <v>0</v>
      </c>
      <c r="J88" s="2">
        <v>1</v>
      </c>
    </row>
    <row r="89" spans="2:10" x14ac:dyDescent="0.3">
      <c r="B89" s="2">
        <v>61</v>
      </c>
      <c r="C89" s="2">
        <f t="shared" si="7"/>
        <v>334.15</v>
      </c>
      <c r="D89" s="2">
        <f>[1]!PropsSI("P","T",C89,"Q",I89,$D$2)</f>
        <v>475791.18823065754</v>
      </c>
      <c r="E89" s="2">
        <f>[1]!PropsSI("H","Q",I89,"P",D89,$D$2)/1000</f>
        <v>282.16429798705741</v>
      </c>
      <c r="F89" s="2">
        <f>[1]!PropsSI("H","Q",J89,"P",D89,$D$2)/1000</f>
        <v>450.57621668389879</v>
      </c>
      <c r="G89" s="2">
        <f>[1]!PropsSI("S","H",E89*1000,"P",D89,$D$2)/1000</f>
        <v>1.2703347138579877</v>
      </c>
      <c r="H89" s="2">
        <f>[1]!PropsSI("S","H",F89*1000,"P",D89,$D$2)/1000</f>
        <v>1.77433566761156</v>
      </c>
      <c r="I89" s="2">
        <v>0</v>
      </c>
      <c r="J89" s="2">
        <v>1</v>
      </c>
    </row>
    <row r="90" spans="2:10" x14ac:dyDescent="0.3">
      <c r="B90" s="2">
        <v>62</v>
      </c>
      <c r="C90" s="2">
        <f t="shared" si="7"/>
        <v>335.15</v>
      </c>
      <c r="D90" s="2">
        <f>[1]!PropsSI("P","T",C90,"Q",I90,$D$2)</f>
        <v>489413.58418321551</v>
      </c>
      <c r="E90" s="2">
        <f>[1]!PropsSI("H","Q",I90,"P",D90,$D$2)/1000</f>
        <v>283.58451769228913</v>
      </c>
      <c r="F90" s="2">
        <f>[1]!PropsSI("H","Q",J90,"P",D90,$D$2)/1000</f>
        <v>451.28372990415363</v>
      </c>
      <c r="G90" s="2">
        <f>[1]!PropsSI("S","H",E90*1000,"P",D90,$D$2)/1000</f>
        <v>1.2745455748058228</v>
      </c>
      <c r="H90" s="2">
        <f>[1]!PropsSI("S","H",F90*1000,"P",D90,$D$2)/1000</f>
        <v>1.7749161915797254</v>
      </c>
      <c r="I90" s="2">
        <v>0</v>
      </c>
      <c r="J90" s="2">
        <v>1</v>
      </c>
    </row>
    <row r="91" spans="2:10" x14ac:dyDescent="0.3">
      <c r="B91" s="2">
        <v>63</v>
      </c>
      <c r="C91" s="2">
        <f t="shared" si="7"/>
        <v>336.15</v>
      </c>
      <c r="D91" s="2">
        <f>[1]!PropsSI("P","T",C91,"Q",I91,$D$2)</f>
        <v>503330.16773157741</v>
      </c>
      <c r="E91" s="2">
        <f>[1]!PropsSI("H","Q",I91,"P",D91,$D$2)/1000</f>
        <v>285.00799123313817</v>
      </c>
      <c r="F91" s="2">
        <f>[1]!PropsSI("H","Q",J91,"P",D91,$D$2)/1000</f>
        <v>451.98926254906746</v>
      </c>
      <c r="G91" s="2">
        <f>[1]!PropsSI("S","H",E91*1000,"P",D91,$D$2)/1000</f>
        <v>1.2787527864549073</v>
      </c>
      <c r="H91" s="2">
        <f>[1]!PropsSI("S","H",F91*1000,"P",D91,$D$2)/1000</f>
        <v>1.7754990941027811</v>
      </c>
      <c r="I91" s="2">
        <v>0</v>
      </c>
      <c r="J91" s="2">
        <v>1</v>
      </c>
    </row>
    <row r="92" spans="2:10" x14ac:dyDescent="0.3">
      <c r="B92" s="2">
        <v>64</v>
      </c>
      <c r="C92" s="2">
        <f t="shared" si="7"/>
        <v>337.15</v>
      </c>
      <c r="D92" s="2">
        <f>[1]!PropsSI("P","T",C92,"Q",I92,$D$2)</f>
        <v>517545.05318878556</v>
      </c>
      <c r="E92" s="2">
        <f>[1]!PropsSI("H","Q",I92,"P",D92,$D$2)/1000</f>
        <v>286.43475094670788</v>
      </c>
      <c r="F92" s="2">
        <f>[1]!PropsSI("H","Q",J92,"P",D92,$D$2)/1000</f>
        <v>452.69275274610675</v>
      </c>
      <c r="G92" s="2">
        <f>[1]!PropsSI("S","H",E92*1000,"P",D92,$D$2)/1000</f>
        <v>1.2829564519775534</v>
      </c>
      <c r="H92" s="2">
        <f>[1]!PropsSI("S","H",F92*1000,"P",D92,$D$2)/1000</f>
        <v>1.7760841452870557</v>
      </c>
      <c r="I92" s="2">
        <v>0</v>
      </c>
      <c r="J92" s="2">
        <v>1</v>
      </c>
    </row>
    <row r="93" spans="2:10" x14ac:dyDescent="0.3">
      <c r="B93" s="2">
        <v>65</v>
      </c>
      <c r="C93" s="2">
        <f t="shared" si="7"/>
        <v>338.15</v>
      </c>
      <c r="D93" s="2">
        <f>[1]!PropsSI("P","T",C93,"Q",I93,$D$2)</f>
        <v>532062.37948007276</v>
      </c>
      <c r="E93" s="2">
        <f>[1]!PropsSI("H","Q",I93,"P",D93,$D$2)/1000</f>
        <v>287.86483002352708</v>
      </c>
      <c r="F93" s="2">
        <f>[1]!PropsSI("H","Q",J93,"P",D93,$D$2)/1000</f>
        <v>453.39413698505513</v>
      </c>
      <c r="G93" s="2">
        <f>[1]!PropsSI("S","H",E93*1000,"P",D93,$D$2)/1000</f>
        <v>1.2871566759397322</v>
      </c>
      <c r="H93" s="2">
        <f>[1]!PropsSI("S","H",F93*1000,"P",D93,$D$2)/1000</f>
        <v>1.7766711132055208</v>
      </c>
      <c r="I93" s="2">
        <v>0</v>
      </c>
      <c r="J93" s="2">
        <v>1</v>
      </c>
    </row>
    <row r="94" spans="2:10" x14ac:dyDescent="0.3">
      <c r="B94" s="2">
        <v>66</v>
      </c>
      <c r="C94" s="2">
        <f t="shared" si="7"/>
        <v>339.15</v>
      </c>
      <c r="D94" s="2">
        <f>[1]!PropsSI("P","T",C94,"Q",I94,$D$2)</f>
        <v>546886.31035205699</v>
      </c>
      <c r="E94" s="2">
        <f>[1]!PropsSI("H","Q",I94,"P",D94,$D$2)/1000</f>
        <v>289.29826254426945</v>
      </c>
      <c r="F94" s="2">
        <f>[1]!PropsSI("H","Q",J94,"P",D94,$D$2)/1000</f>
        <v>454.09335005091606</v>
      </c>
      <c r="G94" s="2">
        <f>[1]!PropsSI("S","H",E94*1000,"P",D94,$D$2)/1000</f>
        <v>1.2913535643877674</v>
      </c>
      <c r="H94" s="2">
        <f>[1]!PropsSI("S","H",F94*1000,"P",D94,$D$2)/1000</f>
        <v>1.7772597637288958</v>
      </c>
      <c r="I94" s="2">
        <v>0</v>
      </c>
      <c r="J94" s="2">
        <v>1</v>
      </c>
    </row>
    <row r="95" spans="2:10" x14ac:dyDescent="0.3">
      <c r="B95" s="2">
        <v>67</v>
      </c>
      <c r="C95" s="2">
        <f t="shared" si="7"/>
        <v>340.15</v>
      </c>
      <c r="D95" s="2">
        <f>[1]!PropsSI("P","T",C95,"Q",I95,$D$2)</f>
        <v>562021.03460545233</v>
      </c>
      <c r="E95" s="2">
        <f>[1]!PropsSI("H","Q",I95,"P",D95,$D$2)/1000</f>
        <v>290.73508351828008</v>
      </c>
      <c r="F95" s="2">
        <f>[1]!PropsSI("H","Q",J95,"P",D95,$D$2)/1000</f>
        <v>454.79032495358814</v>
      </c>
      <c r="G95" s="2">
        <f>[1]!PropsSI("S","H",E95*1000,"P",D95,$D$2)/1000</f>
        <v>1.2955472249388202</v>
      </c>
      <c r="H95" s="2">
        <f>[1]!PropsSI("S","H",F95*1000,"P",D95,$D$2)/1000</f>
        <v>1.7778498603502628</v>
      </c>
      <c r="I95" s="2">
        <v>0</v>
      </c>
      <c r="J95" s="2">
        <v>1</v>
      </c>
    </row>
    <row r="96" spans="2:10" x14ac:dyDescent="0.3">
      <c r="B96" s="2">
        <v>68</v>
      </c>
      <c r="C96" s="2">
        <f t="shared" si="7"/>
        <v>341.15</v>
      </c>
      <c r="D96" s="2">
        <f>[1]!PropsSI("P","T",C96,"Q",I96,$D$2)</f>
        <v>577470.76635244244</v>
      </c>
      <c r="E96" s="2">
        <f>[1]!PropsSI("H","Q",I96,"P",D96,$D$2)/1000</f>
        <v>292.17532892402141</v>
      </c>
      <c r="F96" s="2">
        <f>[1]!PropsSI("H","Q",J96,"P",D96,$D$2)/1000</f>
        <v>455.48499285410338</v>
      </c>
      <c r="G96" s="2">
        <f>[1]!PropsSI("S","H",E96*1000,"P",D96,$D$2)/1000</f>
        <v>1.2997377668754198</v>
      </c>
      <c r="H96" s="2">
        <f>[1]!PropsSI("S","H",F96*1000,"P",D96,$D$2)/1000</f>
        <v>1.778441164002716</v>
      </c>
      <c r="I96" s="2">
        <v>0</v>
      </c>
      <c r="J96" s="2">
        <v>1</v>
      </c>
    </row>
    <row r="97" spans="2:10" x14ac:dyDescent="0.3">
      <c r="B97" s="2">
        <v>69</v>
      </c>
      <c r="C97" s="2">
        <f t="shared" si="7"/>
        <v>342.15</v>
      </c>
      <c r="D97" s="2">
        <f>[1]!PropsSI("P","T",C97,"Q",I97,$D$2)</f>
        <v>593239.74530020147</v>
      </c>
      <c r="E97" s="2">
        <f>[1]!PropsSI("H","Q",I97,"P",D97,$D$2)/1000</f>
        <v>293.61903575164484</v>
      </c>
      <c r="F97" s="2">
        <f>[1]!PropsSI("H","Q",J97,"P",D97,$D$2)/1000</f>
        <v>456.17728298724569</v>
      </c>
      <c r="G97" s="2">
        <f>[1]!PropsSI("S","H",E97*1000,"P",D97,$D$2)/1000</f>
        <v>1.3039253012445577</v>
      </c>
      <c r="H97" s="2">
        <f>[1]!PropsSI("S","H",F97*1000,"P",D97,$D$2)/1000</f>
        <v>1.7790334328695674</v>
      </c>
      <c r="I97" s="2">
        <v>0</v>
      </c>
      <c r="J97" s="2">
        <v>1</v>
      </c>
    </row>
    <row r="98" spans="2:10" x14ac:dyDescent="0.3">
      <c r="B98" s="2">
        <v>70</v>
      </c>
      <c r="C98" s="2">
        <f t="shared" si="7"/>
        <v>343.15</v>
      </c>
      <c r="D98" s="2">
        <f>[1]!PropsSI("P","T",C98,"Q",I98,$D$2)</f>
        <v>609332.2370599556</v>
      </c>
      <c r="E98" s="2">
        <f>[1]!PropsSI("H","Q",I98,"P",D98,$D$2)/1000</f>
        <v>295.06624204767326</v>
      </c>
      <c r="F98" s="2">
        <f>[1]!PropsSI("H","Q",J98,"P",D98,$D$2)/1000</f>
        <v>456.8671225802359</v>
      </c>
      <c r="G98" s="2">
        <f>[1]!PropsSI("S","H",E98*1000,"P",D98,$D$2)/1000</f>
        <v>1.308109940961204</v>
      </c>
      <c r="H98" s="2">
        <f>[1]!PropsSI("S","H",F98*1000,"P",D98,$D$2)/1000</f>
        <v>1.779626422186499</v>
      </c>
      <c r="I98" s="2">
        <v>0</v>
      </c>
      <c r="J98" s="2">
        <v>1</v>
      </c>
    </row>
    <row r="99" spans="2:10" x14ac:dyDescent="0.3">
      <c r="B99" s="2">
        <v>71</v>
      </c>
      <c r="C99" s="2">
        <f t="shared" si="7"/>
        <v>344.15</v>
      </c>
      <c r="D99" s="2">
        <f>[1]!PropsSI("P","T",C99,"Q",I99,$D$2)</f>
        <v>625752.5334837893</v>
      </c>
      <c r="E99" s="2">
        <f>[1]!PropsSI("H","Q",I99,"P",D99,$D$2)/1000</f>
        <v>296.51698696204971</v>
      </c>
      <c r="F99" s="2">
        <f>[1]!PropsSI("H","Q",J99,"P",D99,$D$2)/1000</f>
        <v>457.55443676728549</v>
      </c>
      <c r="G99" s="2">
        <f>[1]!PropsSI("S","H",E99*1000,"P",D99,$D$2)/1000</f>
        <v>1.3122918009169069</v>
      </c>
      <c r="H99" s="2">
        <f>[1]!PropsSI("S","H",F99*1000,"P",D99,$D$2)/1000</f>
        <v>1.7802198840351333</v>
      </c>
      <c r="I99" s="2">
        <v>0</v>
      </c>
      <c r="J99" s="2">
        <v>1</v>
      </c>
    </row>
    <row r="100" spans="2:10" x14ac:dyDescent="0.3">
      <c r="B100" s="2">
        <v>72</v>
      </c>
      <c r="C100" s="2">
        <f>B100+273.15</f>
        <v>345.15</v>
      </c>
      <c r="D100" s="2">
        <f>[1]!PropsSI("P","T",C100,"Q",I100,$D$2)</f>
        <v>642504.95303017087</v>
      </c>
      <c r="E100" s="2">
        <f>[1]!PropsSI("H","Q",I100,"P",D100,$D$2)/1000</f>
        <v>297.97131079771714</v>
      </c>
      <c r="F100" s="2">
        <f>[1]!PropsSI("H","Q",J100,"P",D100,$D$2)/1000</f>
        <v>458.2391484997417</v>
      </c>
      <c r="G100" s="2">
        <f>[1]!PropsSI("S","H",E100*1000,"P",D100,$D$2)/1000</f>
        <v>1.3164709980938323</v>
      </c>
      <c r="H100" s="2">
        <f>[1]!PropsSI("S","H",F100*1000,"P",D100,$D$2)/1000</f>
        <v>1.7808135671273835</v>
      </c>
      <c r="I100" s="2">
        <v>0</v>
      </c>
      <c r="J100" s="2">
        <v>1</v>
      </c>
    </row>
    <row r="101" spans="2:10" x14ac:dyDescent="0.3">
      <c r="B101" s="2">
        <v>73</v>
      </c>
      <c r="C101" s="2">
        <f t="shared" si="7"/>
        <v>346.15</v>
      </c>
      <c r="D101" s="2">
        <f>[1]!PropsSI("P","T",C101,"Q",I101,$D$2)</f>
        <v>659593.84115800564</v>
      </c>
      <c r="E101" s="2">
        <f>[1]!PropsSI("H","Q",I101,"P",D101,$D$2)/1000</f>
        <v>299.42925506277192</v>
      </c>
      <c r="F101" s="2">
        <f>[1]!PropsSI("H","Q",J101,"P",D101,$D$2)/1000</f>
        <v>458.9211784514672</v>
      </c>
      <c r="G101" s="2">
        <f>[1]!PropsSI("S","H",E101*1000,"P",D101,$D$2)/1000</f>
        <v>1.3206476516842767</v>
      </c>
      <c r="H101" s="2">
        <f>[1]!PropsSI("S","H",F101*1000,"P",D101,$D$2)/1000</f>
        <v>1.7814072165798625</v>
      </c>
      <c r="I101" s="2">
        <v>0</v>
      </c>
      <c r="J101" s="2">
        <v>1</v>
      </c>
    </row>
    <row r="102" spans="2:10" x14ac:dyDescent="0.3">
      <c r="B102" s="2">
        <v>74</v>
      </c>
      <c r="C102" s="2">
        <f t="shared" si="7"/>
        <v>347.15</v>
      </c>
      <c r="D102" s="2">
        <f>[1]!PropsSI("P","T",C102,"Q",I102,$D$2)</f>
        <v>677023.57075233629</v>
      </c>
      <c r="E102" s="2">
        <f>[1]!PropsSI("H","Q",I102,"P",D102,$D$2)/1000</f>
        <v>300.8908625255566</v>
      </c>
      <c r="F102" s="2">
        <f>[1]!PropsSI("H","Q",J102,"P",D102,$D$2)/1000</f>
        <v>459.60044491922241</v>
      </c>
      <c r="G102" s="2">
        <f>[1]!PropsSI("S","H",E102*1000,"P",D102,$D$2)/1000</f>
        <v>1.3248218832165684</v>
      </c>
      <c r="H102" s="2">
        <f>[1]!PropsSI("S","H",F102*1000,"P",D102,$D$2)/1000</f>
        <v>1.7820005736776985</v>
      </c>
      <c r="I102" s="2">
        <v>0</v>
      </c>
      <c r="J102" s="2">
        <v>1</v>
      </c>
    </row>
    <row r="103" spans="2:10" x14ac:dyDescent="0.3">
      <c r="B103" s="2">
        <v>75</v>
      </c>
      <c r="C103" s="2">
        <f t="shared" ref="C103" si="8">B103+273.15</f>
        <v>348.15</v>
      </c>
      <c r="D103" s="2">
        <f>[1]!PropsSI("P","T",C103,"Q",I103,$D$2)</f>
        <v>694798.54258038953</v>
      </c>
      <c r="E103" s="2">
        <f>[1]!PropsSI("H","Q",I103,"P",D103,$D$2)/1000</f>
        <v>302.35617727266879</v>
      </c>
      <c r="F103" s="2">
        <f>[1]!PropsSI("H","Q",J103,"P",D103,$D$2)/1000</f>
        <v>460.27686371759904</v>
      </c>
      <c r="G103" s="2">
        <f>[1]!PropsSI("S","H",E103*1000,"P",D103,$D$2)/1000</f>
        <v>1.3289938166871875</v>
      </c>
      <c r="H103" s="2">
        <f>[1]!PropsSI("S","H",F103*1000,"P",D103,$D$2)/1000</f>
        <v>1.7825933756268793</v>
      </c>
      <c r="I103" s="2">
        <v>0</v>
      </c>
      <c r="J103" s="2">
        <v>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TFC</vt:lpstr>
      <vt:lpstr>OFC bez separ.</vt:lpstr>
      <vt:lpstr>OFC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XPS</dc:creator>
  <cp:lastModifiedBy>XPS</cp:lastModifiedBy>
  <dcterms:created xsi:type="dcterms:W3CDTF">2019-05-08T16:14:53Z</dcterms:created>
  <dcterms:modified xsi:type="dcterms:W3CDTF">2019-06-09T23:33:56Z</dcterms:modified>
</cp:coreProperties>
</file>