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Moje\5. m semestr\DP\Přílohy\"/>
    </mc:Choice>
  </mc:AlternateContent>
  <bookViews>
    <workbookView xWindow="0" yWindow="0" windowWidth="14112" windowHeight="5412"/>
  </bookViews>
  <sheets>
    <sheet name="Rychlos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4" i="1"/>
  <c r="D20" i="1"/>
  <c r="D16" i="1"/>
  <c r="D10" i="1"/>
  <c r="D4" i="1"/>
  <c r="D30" i="1"/>
  <c r="D25" i="1"/>
  <c r="D21" i="1"/>
  <c r="D7" i="1"/>
  <c r="D6" i="1"/>
  <c r="D5" i="1"/>
  <c r="D13" i="1"/>
  <c r="D12" i="1"/>
  <c r="D11" i="1"/>
  <c r="D17" i="1"/>
  <c r="I30" i="1"/>
  <c r="H30" i="1"/>
  <c r="G30" i="1"/>
  <c r="F30" i="1"/>
  <c r="E30" i="1"/>
  <c r="I29" i="1"/>
  <c r="H29" i="1"/>
  <c r="G29" i="1"/>
  <c r="F29" i="1"/>
  <c r="E29" i="1"/>
  <c r="I25" i="1"/>
  <c r="H25" i="1"/>
  <c r="G25" i="1"/>
  <c r="F25" i="1"/>
  <c r="E25" i="1"/>
  <c r="I24" i="1"/>
  <c r="H24" i="1"/>
  <c r="G24" i="1"/>
  <c r="F24" i="1"/>
  <c r="E24" i="1"/>
  <c r="I21" i="1"/>
  <c r="H21" i="1"/>
  <c r="G21" i="1"/>
  <c r="F21" i="1"/>
  <c r="E21" i="1"/>
  <c r="I20" i="1"/>
  <c r="H20" i="1"/>
  <c r="G20" i="1"/>
  <c r="F20" i="1"/>
  <c r="E20" i="1"/>
  <c r="F4" i="1"/>
  <c r="G4" i="1"/>
  <c r="M4" i="1" s="1"/>
  <c r="H4" i="1"/>
  <c r="I4" i="1"/>
  <c r="F5" i="1"/>
  <c r="G5" i="1"/>
  <c r="M5" i="1" s="1"/>
  <c r="H5" i="1"/>
  <c r="I5" i="1"/>
  <c r="F6" i="1"/>
  <c r="G6" i="1"/>
  <c r="H6" i="1"/>
  <c r="I6" i="1"/>
  <c r="F7" i="1"/>
  <c r="G7" i="1"/>
  <c r="H7" i="1"/>
  <c r="I7" i="1"/>
  <c r="F10" i="1"/>
  <c r="G10" i="1"/>
  <c r="M10" i="1" s="1"/>
  <c r="H10" i="1"/>
  <c r="I10" i="1"/>
  <c r="F11" i="1"/>
  <c r="G11" i="1"/>
  <c r="M11" i="1" s="1"/>
  <c r="H11" i="1"/>
  <c r="I11" i="1"/>
  <c r="F12" i="1"/>
  <c r="G12" i="1"/>
  <c r="M12" i="1" s="1"/>
  <c r="H12" i="1"/>
  <c r="I12" i="1"/>
  <c r="F13" i="1"/>
  <c r="G13" i="1"/>
  <c r="M13" i="1" s="1"/>
  <c r="H13" i="1"/>
  <c r="I13" i="1"/>
  <c r="F16" i="1"/>
  <c r="G16" i="1"/>
  <c r="M16" i="1" s="1"/>
  <c r="H16" i="1"/>
  <c r="I16" i="1"/>
  <c r="F17" i="1"/>
  <c r="G17" i="1"/>
  <c r="M17" i="1" s="1"/>
  <c r="H17" i="1"/>
  <c r="I17" i="1"/>
  <c r="E17" i="1"/>
  <c r="K17" i="1" s="1"/>
  <c r="E16" i="1"/>
  <c r="K16" i="1" s="1"/>
  <c r="E13" i="1"/>
  <c r="E12" i="1"/>
  <c r="E11" i="1"/>
  <c r="K11" i="1" s="1"/>
  <c r="E10" i="1"/>
  <c r="K10" i="1" s="1"/>
  <c r="E7" i="1"/>
  <c r="E6" i="1"/>
  <c r="E5" i="1"/>
  <c r="K5" i="1" s="1"/>
  <c r="E4" i="1"/>
  <c r="K4" i="1" s="1"/>
  <c r="N17" i="1" l="1"/>
  <c r="N16" i="1"/>
  <c r="N13" i="1"/>
  <c r="N12" i="1"/>
  <c r="N11" i="1"/>
  <c r="N10" i="1"/>
  <c r="N6" i="1"/>
  <c r="N5" i="1"/>
  <c r="N4" i="1"/>
  <c r="M6" i="1"/>
  <c r="K7" i="1"/>
  <c r="N7" i="1"/>
  <c r="M7" i="1"/>
  <c r="L17" i="1"/>
  <c r="L13" i="1"/>
  <c r="L12" i="1"/>
  <c r="L11" i="1"/>
  <c r="L10" i="1"/>
  <c r="L7" i="1"/>
  <c r="L6" i="1"/>
  <c r="L5" i="1"/>
  <c r="L4" i="1"/>
  <c r="K6" i="1"/>
  <c r="K12" i="1"/>
  <c r="L16" i="1"/>
  <c r="K13" i="1"/>
</calcChain>
</file>

<file path=xl/sharedStrings.xml><?xml version="1.0" encoding="utf-8"?>
<sst xmlns="http://schemas.openxmlformats.org/spreadsheetml/2006/main" count="46" uniqueCount="29">
  <si>
    <t>Jihlava město – Třebíč</t>
  </si>
  <si>
    <t>Třebíč – Moravské Budějovice</t>
  </si>
  <si>
    <t>Moravské Budějovice – Znojmo</t>
  </si>
  <si>
    <t>varianta Výčapy</t>
  </si>
  <si>
    <t>varianta Stařeč (+ JnR JIH)</t>
  </si>
  <si>
    <t>varianta Horní Újezd (+ JnR JIH)</t>
  </si>
  <si>
    <t>vzdušnou čarou</t>
  </si>
  <si>
    <t>po železniční trati</t>
  </si>
  <si>
    <t>stávající trať (s úvratí Jihlava)</t>
  </si>
  <si>
    <t>modernizace (bez úvrati Jihlava)</t>
  </si>
  <si>
    <t>Praha – Pardubice</t>
  </si>
  <si>
    <t>Praha – Olomouc</t>
  </si>
  <si>
    <t>Pendolino</t>
  </si>
  <si>
    <t>Regiojet</t>
  </si>
  <si>
    <t>Ex1</t>
  </si>
  <si>
    <t>Ex2</t>
  </si>
  <si>
    <t>Ex3</t>
  </si>
  <si>
    <t>R19</t>
  </si>
  <si>
    <t>Praha – Brno</t>
  </si>
  <si>
    <t>Úsek trati a varianta</t>
  </si>
  <si>
    <t>% vzduš. vzdál.</t>
  </si>
  <si>
    <t>délka trati [km]</t>
  </si>
  <si>
    <r>
      <t xml:space="preserve">cílová cestovní doba [min]                          </t>
    </r>
    <r>
      <rPr>
        <sz val="11"/>
        <color theme="1"/>
        <rFont val="Arial"/>
        <family val="2"/>
        <charset val="238"/>
      </rPr>
      <t>odpovídající cestovní rychlost [km/h]</t>
    </r>
  </si>
  <si>
    <t>29 → 28</t>
  </si>
  <si>
    <t>30 → 29</t>
  </si>
  <si>
    <t>31 → 30</t>
  </si>
  <si>
    <t>32 → 31</t>
  </si>
  <si>
    <r>
      <t xml:space="preserve">změna cestovní doby [min]                  </t>
    </r>
    <r>
      <rPr>
        <sz val="11"/>
        <color theme="1"/>
        <rFont val="Arial"/>
        <family val="2"/>
        <charset val="238"/>
      </rPr>
      <t>potřebné zrychlení trati [km/h]</t>
    </r>
  </si>
  <si>
    <t>stávající trať (bez úvrati Jihlava)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</si>
</sst>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9" fontId="3" fillId="0" borderId="1" xfId="1" applyFont="1" applyBorder="1" applyAlignment="1">
      <alignment horizontal="right" vertical="center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 vertical="center" wrapText="1"/>
    </xf>
    <xf numFmtId="9" fontId="2" fillId="0" borderId="1" xfId="1" applyFont="1" applyBorder="1" applyAlignment="1">
      <alignment horizontal="right" vertical="center" wrapText="1"/>
    </xf>
    <xf numFmtId="0" fontId="2" fillId="0" borderId="1" xfId="0" applyFont="1" applyFill="1" applyBorder="1" applyAlignment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/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164" fontId="2" fillId="0" borderId="0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Jihlava město – Třebíč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Rychlosti!$B$4</c:f>
              <c:strCache>
                <c:ptCount val="1"/>
                <c:pt idx="0">
                  <c:v>vzdušnou čarou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Rychlosti!$E$3:$I$3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Rychlosti!$E$4:$I$4</c:f>
              <c:numCache>
                <c:formatCode>0.0</c:formatCode>
                <c:ptCount val="5"/>
                <c:pt idx="0">
                  <c:v>65.48571428571428</c:v>
                </c:pt>
                <c:pt idx="1">
                  <c:v>63.227586206896547</c:v>
                </c:pt>
                <c:pt idx="2">
                  <c:v>61.12</c:v>
                </c:pt>
                <c:pt idx="3">
                  <c:v>59.148387096774186</c:v>
                </c:pt>
                <c:pt idx="4">
                  <c:v>57.3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Rychlosti!$B$5</c:f>
              <c:strCache>
                <c:ptCount val="1"/>
                <c:pt idx="0">
                  <c:v>stávající trať (s úvratí Jihlava)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Rychlosti!$E$3:$I$3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Rychlosti!$E$5:$I$5</c:f>
              <c:numCache>
                <c:formatCode>0.0</c:formatCode>
                <c:ptCount val="5"/>
                <c:pt idx="0">
                  <c:v>90.857142857142847</c:v>
                </c:pt>
                <c:pt idx="1">
                  <c:v>87.724137931034477</c:v>
                </c:pt>
                <c:pt idx="2">
                  <c:v>84.8</c:v>
                </c:pt>
                <c:pt idx="3">
                  <c:v>82.064516129032242</c:v>
                </c:pt>
                <c:pt idx="4">
                  <c:v>79.5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Rychlosti!$B$6</c:f>
              <c:strCache>
                <c:ptCount val="1"/>
                <c:pt idx="0">
                  <c:v>stávající trať (bez úvrati Jihlava)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Rychlosti!$E$3:$I$3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Rychlosti!$E$6:$I$6</c:f>
              <c:numCache>
                <c:formatCode>0.0</c:formatCode>
                <c:ptCount val="5"/>
                <c:pt idx="0">
                  <c:v>89.571428571428569</c:v>
                </c:pt>
                <c:pt idx="1">
                  <c:v>86.482758620689651</c:v>
                </c:pt>
                <c:pt idx="2">
                  <c:v>83.6</c:v>
                </c:pt>
                <c:pt idx="3">
                  <c:v>80.903225806451601</c:v>
                </c:pt>
                <c:pt idx="4">
                  <c:v>78.375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Rychlosti!$B$7</c:f>
              <c:strCache>
                <c:ptCount val="1"/>
                <c:pt idx="0">
                  <c:v>modernizace (bez úvrati Jihlava)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Rychlosti!$E$3:$I$3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Rychlosti!$E$7:$I$7</c:f>
              <c:numCache>
                <c:formatCode>0.0</c:formatCode>
                <c:ptCount val="5"/>
                <c:pt idx="0">
                  <c:v>88.071428571428569</c:v>
                </c:pt>
                <c:pt idx="1">
                  <c:v>85.034482758620697</c:v>
                </c:pt>
                <c:pt idx="2">
                  <c:v>82.2</c:v>
                </c:pt>
                <c:pt idx="3">
                  <c:v>79.548387096774192</c:v>
                </c:pt>
                <c:pt idx="4">
                  <c:v>77.0625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65640"/>
        <c:axId val="381569560"/>
      </c:scatterChart>
      <c:valAx>
        <c:axId val="38156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cestovní doba [min]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1569560"/>
        <c:crosses val="autoZero"/>
        <c:crossBetween val="midCat"/>
      </c:valAx>
      <c:valAx>
        <c:axId val="381569560"/>
        <c:scaling>
          <c:orientation val="minMax"/>
          <c:max val="9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cestovní rychlost [km/h]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1565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Třebíč</a:t>
            </a:r>
            <a:r>
              <a:rPr lang="cs-CZ" baseline="0"/>
              <a:t> – Moravské Budějovice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Rychlosti!$B$10</c:f>
              <c:strCache>
                <c:ptCount val="1"/>
                <c:pt idx="0">
                  <c:v>vzdušnou čarou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Rychlosti!$E$9:$I$9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Rychlosti!$E$10:$I$10</c:f>
              <c:numCache>
                <c:formatCode>0.0</c:formatCode>
                <c:ptCount val="5"/>
                <c:pt idx="0">
                  <c:v>38.485714285714288</c:v>
                </c:pt>
                <c:pt idx="1">
                  <c:v>37.158620689655173</c:v>
                </c:pt>
                <c:pt idx="2">
                  <c:v>35.92</c:v>
                </c:pt>
                <c:pt idx="3">
                  <c:v>34.761290322580642</c:v>
                </c:pt>
                <c:pt idx="4">
                  <c:v>33.675000000000004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Rychlosti!$B$11</c:f>
              <c:strCache>
                <c:ptCount val="1"/>
                <c:pt idx="0">
                  <c:v>varianta Výčapy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Rychlosti!$E$9:$I$9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Rychlosti!$E$11:$I$11</c:f>
              <c:numCache>
                <c:formatCode>0.0</c:formatCode>
                <c:ptCount val="5"/>
                <c:pt idx="0">
                  <c:v>54.25714285714286</c:v>
                </c:pt>
                <c:pt idx="1">
                  <c:v>52.386206896551727</c:v>
                </c:pt>
                <c:pt idx="2">
                  <c:v>50.64</c:v>
                </c:pt>
                <c:pt idx="3">
                  <c:v>49.00645161290322</c:v>
                </c:pt>
                <c:pt idx="4">
                  <c:v>47.475000000000001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Rychlosti!$B$12</c:f>
              <c:strCache>
                <c:ptCount val="1"/>
                <c:pt idx="0">
                  <c:v>varianta Stařeč (+ JnR JIH)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Rychlosti!$E$9:$I$9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Rychlosti!$E$12:$I$12</c:f>
              <c:numCache>
                <c:formatCode>0.0</c:formatCode>
                <c:ptCount val="5"/>
                <c:pt idx="0">
                  <c:v>66.921428571428578</c:v>
                </c:pt>
                <c:pt idx="1">
                  <c:v>64.613793103448273</c:v>
                </c:pt>
                <c:pt idx="2">
                  <c:v>62.46</c:v>
                </c:pt>
                <c:pt idx="3">
                  <c:v>60.445161290322574</c:v>
                </c:pt>
                <c:pt idx="4">
                  <c:v>58.556249999999999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Rychlosti!$B$13</c:f>
              <c:strCache>
                <c:ptCount val="1"/>
                <c:pt idx="0">
                  <c:v>varianta Horní Újezd (+ JnR JIH)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Rychlosti!$E$9:$I$9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Rychlosti!$E$13:$I$13</c:f>
              <c:numCache>
                <c:formatCode>0.0</c:formatCode>
                <c:ptCount val="5"/>
                <c:pt idx="0">
                  <c:v>58.5</c:v>
                </c:pt>
                <c:pt idx="1">
                  <c:v>56.482758620689658</c:v>
                </c:pt>
                <c:pt idx="2">
                  <c:v>54.6</c:v>
                </c:pt>
                <c:pt idx="3">
                  <c:v>52.838709677419352</c:v>
                </c:pt>
                <c:pt idx="4">
                  <c:v>51.1875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77008"/>
        <c:axId val="381573872"/>
      </c:scatterChart>
      <c:valAx>
        <c:axId val="38157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cestovní </a:t>
                </a:r>
                <a:r>
                  <a:rPr lang="cs-CZ"/>
                  <a:t>doba [min]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1573872"/>
        <c:crosses val="autoZero"/>
        <c:crossBetween val="midCat"/>
      </c:valAx>
      <c:valAx>
        <c:axId val="381573872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cestovní</a:t>
                </a:r>
                <a:r>
                  <a:rPr lang="cs-CZ" baseline="0"/>
                  <a:t> rychlost [km/h]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157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aseline="0"/>
              <a:t>Moravské Budějovice – Znojmo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Rychlosti!$B$16</c:f>
              <c:strCache>
                <c:ptCount val="1"/>
                <c:pt idx="0">
                  <c:v>vzdušnou čarou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Rychlosti!$E$15:$I$15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Rychlosti!$E$16:$I$16</c:f>
              <c:numCache>
                <c:formatCode>0.00</c:formatCode>
                <c:ptCount val="5"/>
                <c:pt idx="0">
                  <c:v>62.571428571428569</c:v>
                </c:pt>
                <c:pt idx="1">
                  <c:v>60.41379310344827</c:v>
                </c:pt>
                <c:pt idx="2">
                  <c:v>58.4</c:v>
                </c:pt>
                <c:pt idx="3">
                  <c:v>56.516129032258057</c:v>
                </c:pt>
                <c:pt idx="4">
                  <c:v>54.75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Rychlosti!$B$17</c:f>
              <c:strCache>
                <c:ptCount val="1"/>
                <c:pt idx="0">
                  <c:v>po železniční trati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Rychlosti!$E$15:$I$15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</c:numCache>
            </c:numRef>
          </c:xVal>
          <c:yVal>
            <c:numRef>
              <c:f>Rychlosti!$E$17:$I$17</c:f>
              <c:numCache>
                <c:formatCode>0.00</c:formatCode>
                <c:ptCount val="5"/>
                <c:pt idx="0">
                  <c:v>82.114285714285714</c:v>
                </c:pt>
                <c:pt idx="1">
                  <c:v>79.282758620689648</c:v>
                </c:pt>
                <c:pt idx="2">
                  <c:v>76.64</c:v>
                </c:pt>
                <c:pt idx="3">
                  <c:v>74.167741935483861</c:v>
                </c:pt>
                <c:pt idx="4">
                  <c:v>71.850000000000009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973952"/>
        <c:axId val="376972384"/>
      </c:scatterChart>
      <c:valAx>
        <c:axId val="37697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cestovní </a:t>
                </a:r>
                <a:r>
                  <a:rPr lang="cs-CZ"/>
                  <a:t>doba [min]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6972384"/>
        <c:crosses val="autoZero"/>
        <c:crossBetween val="midCat"/>
      </c:valAx>
      <c:valAx>
        <c:axId val="376972384"/>
        <c:scaling>
          <c:orientation val="minMax"/>
          <c:max val="9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cestovní</a:t>
                </a:r>
                <a:r>
                  <a:rPr lang="cs-CZ" baseline="0"/>
                  <a:t> rychlost [km/h]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6973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22</xdr:col>
      <xdr:colOff>304800</xdr:colOff>
      <xdr:row>14</xdr:row>
      <xdr:rowOff>121920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22</xdr:col>
      <xdr:colOff>304800</xdr:colOff>
      <xdr:row>30</xdr:row>
      <xdr:rowOff>87923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22</xdr:col>
      <xdr:colOff>304800</xdr:colOff>
      <xdr:row>46</xdr:row>
      <xdr:rowOff>105507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zoomScale="85" zoomScaleNormal="85" workbookViewId="0"/>
  </sheetViews>
  <sheetFormatPr defaultRowHeight="13.8" x14ac:dyDescent="0.25"/>
  <cols>
    <col min="1" max="1" width="3.33203125" style="2" customWidth="1"/>
    <col min="2" max="2" width="31.77734375" style="2" customWidth="1"/>
    <col min="3" max="3" width="10" style="2" customWidth="1"/>
    <col min="4" max="4" width="10.21875" style="2" customWidth="1"/>
    <col min="5" max="9" width="9.77734375" style="2" customWidth="1"/>
    <col min="10" max="16384" width="8.88671875" style="2"/>
  </cols>
  <sheetData>
    <row r="2" spans="2:14" ht="35.4" customHeight="1" x14ac:dyDescent="0.25">
      <c r="B2" s="3" t="s">
        <v>19</v>
      </c>
      <c r="C2" s="4" t="s">
        <v>21</v>
      </c>
      <c r="D2" s="4" t="s">
        <v>20</v>
      </c>
      <c r="E2" s="29" t="s">
        <v>22</v>
      </c>
      <c r="F2" s="29"/>
      <c r="G2" s="29"/>
      <c r="H2" s="29"/>
      <c r="I2" s="29"/>
      <c r="K2" s="23" t="s">
        <v>27</v>
      </c>
      <c r="L2" s="24"/>
      <c r="M2" s="24"/>
      <c r="N2" s="25"/>
    </row>
    <row r="3" spans="2:14" ht="14.4" customHeight="1" x14ac:dyDescent="0.25">
      <c r="B3" s="5" t="s">
        <v>0</v>
      </c>
      <c r="C3" s="6"/>
      <c r="D3" s="4"/>
      <c r="E3" s="7">
        <v>28</v>
      </c>
      <c r="F3" s="7">
        <v>29</v>
      </c>
      <c r="G3" s="7">
        <v>30</v>
      </c>
      <c r="H3" s="7">
        <v>31</v>
      </c>
      <c r="I3" s="7">
        <v>32</v>
      </c>
      <c r="K3" s="15" t="s">
        <v>23</v>
      </c>
      <c r="L3" s="15" t="s">
        <v>24</v>
      </c>
      <c r="M3" s="15" t="s">
        <v>25</v>
      </c>
      <c r="N3" s="15" t="s">
        <v>26</v>
      </c>
    </row>
    <row r="4" spans="2:14" x14ac:dyDescent="0.25">
      <c r="B4" s="8" t="s">
        <v>6</v>
      </c>
      <c r="C4" s="9">
        <v>30.56</v>
      </c>
      <c r="D4" s="10">
        <f>C4/C4</f>
        <v>1</v>
      </c>
      <c r="E4" s="9">
        <f>$C4/(E3/60)</f>
        <v>65.48571428571428</v>
      </c>
      <c r="F4" s="9">
        <f>$C4/(F3/60)</f>
        <v>63.227586206896547</v>
      </c>
      <c r="G4" s="9">
        <f>$C4/(G3/60)</f>
        <v>61.12</v>
      </c>
      <c r="H4" s="9">
        <f>$C4/(H3/60)</f>
        <v>59.148387096774186</v>
      </c>
      <c r="I4" s="9">
        <f>$C4/(I3/60)</f>
        <v>57.3</v>
      </c>
      <c r="K4" s="18">
        <f t="shared" ref="K4:N7" si="0">E4-F4</f>
        <v>2.2581280788177338</v>
      </c>
      <c r="L4" s="18">
        <f t="shared" si="0"/>
        <v>2.1075862068965492</v>
      </c>
      <c r="M4" s="18">
        <f t="shared" si="0"/>
        <v>1.971612903225811</v>
      </c>
      <c r="N4" s="18">
        <f t="shared" si="0"/>
        <v>1.8483870967741893</v>
      </c>
    </row>
    <row r="5" spans="2:14" x14ac:dyDescent="0.25">
      <c r="B5" s="11" t="s">
        <v>8</v>
      </c>
      <c r="C5" s="12">
        <v>42.4</v>
      </c>
      <c r="D5" s="13">
        <f>C5/C4</f>
        <v>1.3874345549738221</v>
      </c>
      <c r="E5" s="12">
        <f>$C5/(E3/60)</f>
        <v>90.857142857142847</v>
      </c>
      <c r="F5" s="12">
        <f>$C5/(F3/60)</f>
        <v>87.724137931034477</v>
      </c>
      <c r="G5" s="12">
        <f>$C5/(G3/60)</f>
        <v>84.8</v>
      </c>
      <c r="H5" s="12">
        <f>$C5/(H3/60)</f>
        <v>82.064516129032242</v>
      </c>
      <c r="I5" s="12">
        <f>$C5/(I3/60)</f>
        <v>79.5</v>
      </c>
      <c r="K5" s="18">
        <f t="shared" si="0"/>
        <v>3.1330049261083701</v>
      </c>
      <c r="L5" s="18">
        <f t="shared" si="0"/>
        <v>2.9241379310344797</v>
      </c>
      <c r="M5" s="18">
        <f t="shared" si="0"/>
        <v>2.7354838709677551</v>
      </c>
      <c r="N5" s="18">
        <f t="shared" si="0"/>
        <v>2.564516129032242</v>
      </c>
    </row>
    <row r="6" spans="2:14" x14ac:dyDescent="0.25">
      <c r="B6" s="14" t="s">
        <v>28</v>
      </c>
      <c r="C6" s="12">
        <v>41.8</v>
      </c>
      <c r="D6" s="13">
        <f>C6/C4</f>
        <v>1.3678010471204187</v>
      </c>
      <c r="E6" s="12">
        <f>$C6/(E3/60)</f>
        <v>89.571428571428569</v>
      </c>
      <c r="F6" s="12">
        <f>$C6/(F3/60)</f>
        <v>86.482758620689651</v>
      </c>
      <c r="G6" s="12">
        <f>$C6/(G3/60)</f>
        <v>83.6</v>
      </c>
      <c r="H6" s="12">
        <f>$C6/(H3/60)</f>
        <v>80.903225806451601</v>
      </c>
      <c r="I6" s="12">
        <f>$C6/(I3/60)</f>
        <v>78.375</v>
      </c>
      <c r="K6" s="18">
        <f t="shared" si="0"/>
        <v>3.0886699507389181</v>
      </c>
      <c r="L6" s="18">
        <f t="shared" si="0"/>
        <v>2.8827586206896569</v>
      </c>
      <c r="M6" s="18">
        <f t="shared" si="0"/>
        <v>2.6967741935483929</v>
      </c>
      <c r="N6" s="18">
        <f t="shared" si="0"/>
        <v>2.5282258064516014</v>
      </c>
    </row>
    <row r="7" spans="2:14" x14ac:dyDescent="0.25">
      <c r="B7" s="11" t="s">
        <v>9</v>
      </c>
      <c r="C7" s="12">
        <v>41.1</v>
      </c>
      <c r="D7" s="13">
        <f>C7/C4</f>
        <v>1.3448952879581153</v>
      </c>
      <c r="E7" s="12">
        <f>$C7/(E3/60)</f>
        <v>88.071428571428569</v>
      </c>
      <c r="F7" s="12">
        <f>$C7/(F3/60)</f>
        <v>85.034482758620697</v>
      </c>
      <c r="G7" s="12">
        <f>$C7/(G3/60)</f>
        <v>82.2</v>
      </c>
      <c r="H7" s="12">
        <f>$C7/(H3/60)</f>
        <v>79.548387096774192</v>
      </c>
      <c r="I7" s="12">
        <f>$C7/(I3/60)</f>
        <v>77.0625</v>
      </c>
      <c r="K7" s="18">
        <f t="shared" si="0"/>
        <v>3.0369458128078719</v>
      </c>
      <c r="L7" s="18">
        <f t="shared" si="0"/>
        <v>2.8344827586206947</v>
      </c>
      <c r="M7" s="18">
        <f t="shared" si="0"/>
        <v>2.6516129032258107</v>
      </c>
      <c r="N7" s="18">
        <f t="shared" si="0"/>
        <v>2.4858870967741922</v>
      </c>
    </row>
    <row r="8" spans="2:14" x14ac:dyDescent="0.25">
      <c r="B8" s="26"/>
      <c r="C8" s="27"/>
      <c r="D8" s="27"/>
      <c r="E8" s="27"/>
      <c r="F8" s="27"/>
      <c r="G8" s="27"/>
      <c r="H8" s="27"/>
      <c r="I8" s="28"/>
      <c r="K8" s="16"/>
      <c r="L8" s="16"/>
      <c r="M8" s="16"/>
      <c r="N8" s="16"/>
    </row>
    <row r="9" spans="2:14" ht="14.4" customHeight="1" x14ac:dyDescent="0.25">
      <c r="B9" s="5" t="s">
        <v>1</v>
      </c>
      <c r="C9" s="15"/>
      <c r="D9" s="4"/>
      <c r="E9" s="7">
        <v>28</v>
      </c>
      <c r="F9" s="7">
        <v>29</v>
      </c>
      <c r="G9" s="7">
        <v>30</v>
      </c>
      <c r="H9" s="7">
        <v>31</v>
      </c>
      <c r="I9" s="7">
        <v>32</v>
      </c>
      <c r="K9" s="15" t="s">
        <v>23</v>
      </c>
      <c r="L9" s="15" t="s">
        <v>24</v>
      </c>
      <c r="M9" s="15" t="s">
        <v>25</v>
      </c>
      <c r="N9" s="15" t="s">
        <v>26</v>
      </c>
    </row>
    <row r="10" spans="2:14" x14ac:dyDescent="0.25">
      <c r="B10" s="8" t="s">
        <v>6</v>
      </c>
      <c r="C10" s="9">
        <v>17.96</v>
      </c>
      <c r="D10" s="10">
        <f>C10/C10</f>
        <v>1</v>
      </c>
      <c r="E10" s="9">
        <f>$C10/(E9/60)</f>
        <v>38.485714285714288</v>
      </c>
      <c r="F10" s="9">
        <f t="shared" ref="F10:I10" si="1">$C10/(F9/60)</f>
        <v>37.158620689655173</v>
      </c>
      <c r="G10" s="9">
        <f t="shared" si="1"/>
        <v>35.92</v>
      </c>
      <c r="H10" s="9">
        <f t="shared" si="1"/>
        <v>34.761290322580642</v>
      </c>
      <c r="I10" s="9">
        <f t="shared" si="1"/>
        <v>33.675000000000004</v>
      </c>
      <c r="K10" s="18">
        <f t="shared" ref="K10:N13" si="2">E10-F10</f>
        <v>1.3270935960591146</v>
      </c>
      <c r="L10" s="18">
        <f t="shared" si="2"/>
        <v>1.2386206896551712</v>
      </c>
      <c r="M10" s="18">
        <f t="shared" si="2"/>
        <v>1.1587096774193597</v>
      </c>
      <c r="N10" s="18">
        <f t="shared" si="2"/>
        <v>1.0862903225806377</v>
      </c>
    </row>
    <row r="11" spans="2:14" x14ac:dyDescent="0.25">
      <c r="B11" s="16" t="s">
        <v>3</v>
      </c>
      <c r="C11" s="12">
        <v>25.32</v>
      </c>
      <c r="D11" s="13">
        <f>C11/C10</f>
        <v>1.4097995545657016</v>
      </c>
      <c r="E11" s="12">
        <f>$C11/(E9/60)</f>
        <v>54.25714285714286</v>
      </c>
      <c r="F11" s="12">
        <f t="shared" ref="F11:I11" si="3">$C11/(F9/60)</f>
        <v>52.386206896551727</v>
      </c>
      <c r="G11" s="12">
        <f t="shared" si="3"/>
        <v>50.64</v>
      </c>
      <c r="H11" s="12">
        <f t="shared" si="3"/>
        <v>49.00645161290322</v>
      </c>
      <c r="I11" s="12">
        <f t="shared" si="3"/>
        <v>47.475000000000001</v>
      </c>
      <c r="K11" s="18">
        <f t="shared" si="2"/>
        <v>1.8709359605911331</v>
      </c>
      <c r="L11" s="18">
        <f t="shared" si="2"/>
        <v>1.7462068965517261</v>
      </c>
      <c r="M11" s="18">
        <f t="shared" si="2"/>
        <v>1.6335483870967806</v>
      </c>
      <c r="N11" s="18">
        <f t="shared" si="2"/>
        <v>1.5314516129032185</v>
      </c>
    </row>
    <row r="12" spans="2:14" x14ac:dyDescent="0.25">
      <c r="B12" s="16" t="s">
        <v>4</v>
      </c>
      <c r="C12" s="12">
        <v>31.23</v>
      </c>
      <c r="D12" s="13">
        <f>C12/C10</f>
        <v>1.7388641425389755</v>
      </c>
      <c r="E12" s="12">
        <f>$C12/(E9/60)</f>
        <v>66.921428571428578</v>
      </c>
      <c r="F12" s="12">
        <f t="shared" ref="F12:I12" si="4">$C12/(F9/60)</f>
        <v>64.613793103448273</v>
      </c>
      <c r="G12" s="12">
        <f t="shared" si="4"/>
        <v>62.46</v>
      </c>
      <c r="H12" s="12">
        <f t="shared" si="4"/>
        <v>60.445161290322574</v>
      </c>
      <c r="I12" s="12">
        <f t="shared" si="4"/>
        <v>58.556249999999999</v>
      </c>
      <c r="K12" s="18">
        <f t="shared" si="2"/>
        <v>2.3076354679803046</v>
      </c>
      <c r="L12" s="18">
        <f t="shared" si="2"/>
        <v>2.1537931034482725</v>
      </c>
      <c r="M12" s="18">
        <f t="shared" si="2"/>
        <v>2.0148387096774272</v>
      </c>
      <c r="N12" s="18">
        <f t="shared" si="2"/>
        <v>1.8889112903225751</v>
      </c>
    </row>
    <row r="13" spans="2:14" x14ac:dyDescent="0.25">
      <c r="B13" s="17" t="s">
        <v>5</v>
      </c>
      <c r="C13" s="18">
        <v>27.3</v>
      </c>
      <c r="D13" s="13">
        <f>C13/C10</f>
        <v>1.520044543429844</v>
      </c>
      <c r="E13" s="12">
        <f>$C13/(E9/60)</f>
        <v>58.5</v>
      </c>
      <c r="F13" s="12">
        <f t="shared" ref="F13:I13" si="5">$C13/(F9/60)</f>
        <v>56.482758620689658</v>
      </c>
      <c r="G13" s="12">
        <f t="shared" si="5"/>
        <v>54.6</v>
      </c>
      <c r="H13" s="12">
        <f t="shared" si="5"/>
        <v>52.838709677419352</v>
      </c>
      <c r="I13" s="12">
        <f t="shared" si="5"/>
        <v>51.1875</v>
      </c>
      <c r="K13" s="18">
        <f t="shared" si="2"/>
        <v>2.0172413793103416</v>
      </c>
      <c r="L13" s="18">
        <f t="shared" si="2"/>
        <v>1.8827586206896569</v>
      </c>
      <c r="M13" s="18">
        <f t="shared" si="2"/>
        <v>1.7612903225806491</v>
      </c>
      <c r="N13" s="18">
        <f t="shared" si="2"/>
        <v>1.6512096774193523</v>
      </c>
    </row>
    <row r="14" spans="2:14" x14ac:dyDescent="0.25">
      <c r="B14" s="26"/>
      <c r="C14" s="27"/>
      <c r="D14" s="27"/>
      <c r="E14" s="27"/>
      <c r="F14" s="27"/>
      <c r="G14" s="27"/>
      <c r="H14" s="27"/>
      <c r="I14" s="28"/>
      <c r="K14" s="16"/>
      <c r="L14" s="16"/>
      <c r="M14" s="16"/>
      <c r="N14" s="16"/>
    </row>
    <row r="15" spans="2:14" ht="14.4" customHeight="1" x14ac:dyDescent="0.25">
      <c r="B15" s="5" t="s">
        <v>2</v>
      </c>
      <c r="C15" s="15"/>
      <c r="D15" s="4"/>
      <c r="E15" s="7">
        <v>28</v>
      </c>
      <c r="F15" s="7">
        <v>29</v>
      </c>
      <c r="G15" s="7">
        <v>30</v>
      </c>
      <c r="H15" s="7">
        <v>31</v>
      </c>
      <c r="I15" s="7">
        <v>32</v>
      </c>
      <c r="K15" s="15" t="s">
        <v>23</v>
      </c>
      <c r="L15" s="15" t="s">
        <v>24</v>
      </c>
      <c r="M15" s="15" t="s">
        <v>25</v>
      </c>
      <c r="N15" s="15" t="s">
        <v>26</v>
      </c>
    </row>
    <row r="16" spans="2:14" x14ac:dyDescent="0.25">
      <c r="B16" s="8" t="s">
        <v>6</v>
      </c>
      <c r="C16" s="9">
        <v>29.2</v>
      </c>
      <c r="D16" s="10">
        <f>C16/C16</f>
        <v>1</v>
      </c>
      <c r="E16" s="19">
        <f>$C16/(E15/60)</f>
        <v>62.571428571428569</v>
      </c>
      <c r="F16" s="19">
        <f t="shared" ref="F16:I16" si="6">$C16/(F15/60)</f>
        <v>60.41379310344827</v>
      </c>
      <c r="G16" s="19">
        <f t="shared" si="6"/>
        <v>58.4</v>
      </c>
      <c r="H16" s="19">
        <f t="shared" si="6"/>
        <v>56.516129032258057</v>
      </c>
      <c r="I16" s="19">
        <f t="shared" si="6"/>
        <v>54.75</v>
      </c>
      <c r="K16" s="18">
        <f t="shared" ref="K16:N17" si="7">E16-F16</f>
        <v>2.1576354679802989</v>
      </c>
      <c r="L16" s="18">
        <f t="shared" si="7"/>
        <v>2.0137931034482719</v>
      </c>
      <c r="M16" s="18">
        <f t="shared" si="7"/>
        <v>1.8838709677419416</v>
      </c>
      <c r="N16" s="18">
        <f t="shared" si="7"/>
        <v>1.766129032258057</v>
      </c>
    </row>
    <row r="17" spans="2:14" x14ac:dyDescent="0.25">
      <c r="B17" s="17" t="s">
        <v>7</v>
      </c>
      <c r="C17" s="12">
        <v>38.32</v>
      </c>
      <c r="D17" s="13">
        <f>C17/C16</f>
        <v>1.3123287671232877</v>
      </c>
      <c r="E17" s="20">
        <f>$C17/(E15/60)</f>
        <v>82.114285714285714</v>
      </c>
      <c r="F17" s="20">
        <f t="shared" ref="F17:I17" si="8">$C17/(F15/60)</f>
        <v>79.282758620689648</v>
      </c>
      <c r="G17" s="20">
        <f t="shared" si="8"/>
        <v>76.64</v>
      </c>
      <c r="H17" s="20">
        <f t="shared" si="8"/>
        <v>74.167741935483861</v>
      </c>
      <c r="I17" s="20">
        <f t="shared" si="8"/>
        <v>71.850000000000009</v>
      </c>
      <c r="K17" s="18">
        <f t="shared" si="7"/>
        <v>2.8315270935960655</v>
      </c>
      <c r="L17" s="18">
        <f t="shared" si="7"/>
        <v>2.6427586206896478</v>
      </c>
      <c r="M17" s="18">
        <f t="shared" si="7"/>
        <v>2.4722580645161401</v>
      </c>
      <c r="N17" s="18">
        <f t="shared" si="7"/>
        <v>2.317741935483852</v>
      </c>
    </row>
    <row r="18" spans="2:14" x14ac:dyDescent="0.25">
      <c r="B18" s="26"/>
      <c r="C18" s="27"/>
      <c r="D18" s="27"/>
      <c r="E18" s="27"/>
      <c r="F18" s="27"/>
      <c r="G18" s="27"/>
      <c r="H18" s="27"/>
      <c r="I18" s="28"/>
    </row>
    <row r="19" spans="2:14" ht="14.4" customHeight="1" x14ac:dyDescent="0.25">
      <c r="B19" s="5" t="s">
        <v>10</v>
      </c>
      <c r="C19" s="15"/>
      <c r="D19" s="4"/>
      <c r="E19" s="7">
        <v>56</v>
      </c>
      <c r="F19" s="7">
        <v>57</v>
      </c>
      <c r="G19" s="7">
        <v>58</v>
      </c>
      <c r="H19" s="7">
        <v>59</v>
      </c>
      <c r="I19" s="7">
        <v>60</v>
      </c>
    </row>
    <row r="20" spans="2:14" x14ac:dyDescent="0.25">
      <c r="B20" s="8" t="s">
        <v>6</v>
      </c>
      <c r="C20" s="9">
        <v>94.4</v>
      </c>
      <c r="D20" s="10">
        <f>C20/C20</f>
        <v>1</v>
      </c>
      <c r="E20" s="19">
        <f>$C20/(E19/60)</f>
        <v>101.14285714285715</v>
      </c>
      <c r="F20" s="19">
        <f t="shared" ref="F20" si="9">$C20/(F19/60)</f>
        <v>99.368421052631589</v>
      </c>
      <c r="G20" s="19">
        <f t="shared" ref="G20" si="10">$C20/(G19/60)</f>
        <v>97.65517241379311</v>
      </c>
      <c r="H20" s="19">
        <f t="shared" ref="H20" si="11">$C20/(H19/60)</f>
        <v>96.000000000000014</v>
      </c>
      <c r="I20" s="19">
        <f t="shared" ref="I20" si="12">$C20/(I19/60)</f>
        <v>94.4</v>
      </c>
      <c r="K20" s="22"/>
      <c r="L20" s="22"/>
      <c r="M20" s="22"/>
      <c r="N20" s="22"/>
    </row>
    <row r="21" spans="2:14" x14ac:dyDescent="0.25">
      <c r="B21" s="17" t="s">
        <v>7</v>
      </c>
      <c r="C21" s="12">
        <v>104</v>
      </c>
      <c r="D21" s="13">
        <f>C21/C20</f>
        <v>1.1016949152542372</v>
      </c>
      <c r="E21" s="20">
        <f>$C21/(E19/60)</f>
        <v>111.42857142857143</v>
      </c>
      <c r="F21" s="20">
        <f t="shared" ref="F21:I21" si="13">$C21/(F19/60)</f>
        <v>109.47368421052632</v>
      </c>
      <c r="G21" s="20">
        <f t="shared" si="13"/>
        <v>107.58620689655173</v>
      </c>
      <c r="H21" s="20">
        <f t="shared" si="13"/>
        <v>105.76271186440678</v>
      </c>
      <c r="I21" s="20">
        <f t="shared" si="13"/>
        <v>104</v>
      </c>
      <c r="K21" s="22"/>
      <c r="L21" s="22"/>
      <c r="M21" s="22"/>
      <c r="N21" s="22"/>
    </row>
    <row r="22" spans="2:14" x14ac:dyDescent="0.25">
      <c r="B22" s="26"/>
      <c r="C22" s="27"/>
      <c r="D22" s="27"/>
      <c r="E22" s="27"/>
      <c r="F22" s="27"/>
      <c r="G22" s="27"/>
      <c r="H22" s="27"/>
      <c r="I22" s="28"/>
    </row>
    <row r="23" spans="2:14" ht="14.4" customHeight="1" x14ac:dyDescent="0.25">
      <c r="B23" s="5" t="s">
        <v>11</v>
      </c>
      <c r="C23" s="15"/>
      <c r="D23" s="4"/>
      <c r="E23" s="7">
        <v>118</v>
      </c>
      <c r="F23" s="7">
        <v>125</v>
      </c>
      <c r="G23" s="7">
        <v>133</v>
      </c>
      <c r="H23" s="7">
        <v>140</v>
      </c>
      <c r="I23" s="7">
        <v>145</v>
      </c>
    </row>
    <row r="24" spans="2:14" x14ac:dyDescent="0.25">
      <c r="B24" s="8" t="s">
        <v>6</v>
      </c>
      <c r="C24" s="9">
        <v>210.9</v>
      </c>
      <c r="D24" s="10">
        <f>C24/C24</f>
        <v>1</v>
      </c>
      <c r="E24" s="19">
        <f>$C24/(E23/60)</f>
        <v>107.23728813559323</v>
      </c>
      <c r="F24" s="19">
        <f t="shared" ref="F24" si="14">$C24/(F23/60)</f>
        <v>101.232</v>
      </c>
      <c r="G24" s="19">
        <f t="shared" ref="G24" si="15">$C24/(G23/60)</f>
        <v>95.142857142857139</v>
      </c>
      <c r="H24" s="19">
        <f t="shared" ref="H24" si="16">$C24/(H23/60)</f>
        <v>90.385714285714286</v>
      </c>
      <c r="I24" s="19">
        <f t="shared" ref="I24" si="17">$C24/(I23/60)</f>
        <v>87.268965517241384</v>
      </c>
      <c r="K24" s="22"/>
      <c r="L24" s="22"/>
      <c r="M24" s="22"/>
      <c r="N24" s="22"/>
    </row>
    <row r="25" spans="2:14" x14ac:dyDescent="0.25">
      <c r="B25" s="17" t="s">
        <v>7</v>
      </c>
      <c r="C25" s="12">
        <v>250</v>
      </c>
      <c r="D25" s="13">
        <f>C25/C24</f>
        <v>1.1853959222380275</v>
      </c>
      <c r="E25" s="20">
        <f>$C25/(E23/60)</f>
        <v>127.11864406779662</v>
      </c>
      <c r="F25" s="20">
        <f t="shared" ref="F25:I25" si="18">$C25/(F23/60)</f>
        <v>119.99999999999999</v>
      </c>
      <c r="G25" s="20">
        <f t="shared" si="18"/>
        <v>112.78195488721803</v>
      </c>
      <c r="H25" s="20">
        <f t="shared" si="18"/>
        <v>107.14285714285714</v>
      </c>
      <c r="I25" s="20">
        <f t="shared" si="18"/>
        <v>103.44827586206897</v>
      </c>
      <c r="K25" s="22"/>
      <c r="L25" s="22"/>
      <c r="M25" s="22"/>
      <c r="N25" s="22"/>
    </row>
    <row r="26" spans="2:14" x14ac:dyDescent="0.25">
      <c r="B26" s="26"/>
      <c r="C26" s="27"/>
      <c r="D26" s="27"/>
      <c r="E26" s="28"/>
      <c r="F26" s="21" t="s">
        <v>12</v>
      </c>
      <c r="G26" s="21" t="s">
        <v>13</v>
      </c>
      <c r="H26" s="21" t="s">
        <v>14</v>
      </c>
      <c r="I26" s="21" t="s">
        <v>15</v>
      </c>
    </row>
    <row r="27" spans="2:14" x14ac:dyDescent="0.25">
      <c r="B27" s="26"/>
      <c r="C27" s="27"/>
      <c r="D27" s="27"/>
      <c r="E27" s="27"/>
      <c r="F27" s="27"/>
      <c r="G27" s="27"/>
      <c r="H27" s="27"/>
      <c r="I27" s="28"/>
    </row>
    <row r="28" spans="2:14" ht="14.4" customHeight="1" x14ac:dyDescent="0.25">
      <c r="B28" s="5" t="s">
        <v>18</v>
      </c>
      <c r="C28" s="15"/>
      <c r="D28" s="4"/>
      <c r="E28" s="7">
        <v>58</v>
      </c>
      <c r="F28" s="7">
        <v>118</v>
      </c>
      <c r="G28" s="7">
        <v>147</v>
      </c>
      <c r="H28" s="7">
        <v>152</v>
      </c>
      <c r="I28" s="7">
        <v>185</v>
      </c>
    </row>
    <row r="29" spans="2:14" x14ac:dyDescent="0.25">
      <c r="B29" s="8" t="s">
        <v>6</v>
      </c>
      <c r="C29" s="9">
        <v>186.1</v>
      </c>
      <c r="D29" s="10">
        <f>C29/C29</f>
        <v>1</v>
      </c>
      <c r="E29" s="19">
        <f>$C29/(E28/60)</f>
        <v>192.51724137931035</v>
      </c>
      <c r="F29" s="19">
        <f t="shared" ref="F29" si="19">$C29/(F28/60)</f>
        <v>94.627118644067792</v>
      </c>
      <c r="G29" s="19">
        <f t="shared" ref="G29" si="20">$C29/(G28/60)</f>
        <v>75.959183673469383</v>
      </c>
      <c r="H29" s="19">
        <f t="shared" ref="H29" si="21">$C29/(H28/60)</f>
        <v>73.46052631578948</v>
      </c>
      <c r="I29" s="19">
        <f t="shared" ref="I29" si="22">$C29/(I28/60)</f>
        <v>60.356756756756752</v>
      </c>
      <c r="K29" s="22"/>
      <c r="L29" s="22"/>
      <c r="M29" s="22"/>
      <c r="N29" s="22"/>
    </row>
    <row r="30" spans="2:14" x14ac:dyDescent="0.25">
      <c r="B30" s="17" t="s">
        <v>7</v>
      </c>
      <c r="C30" s="12">
        <v>255</v>
      </c>
      <c r="D30" s="13">
        <f>C30/C29</f>
        <v>1.370231058570661</v>
      </c>
      <c r="E30" s="20">
        <f>$C30/(E28/60)</f>
        <v>263.79310344827587</v>
      </c>
      <c r="F30" s="20">
        <f t="shared" ref="F30:I30" si="23">$C30/(F28/60)</f>
        <v>129.66101694915255</v>
      </c>
      <c r="G30" s="20">
        <f t="shared" si="23"/>
        <v>104.08163265306122</v>
      </c>
      <c r="H30" s="20">
        <f t="shared" si="23"/>
        <v>100.65789473684211</v>
      </c>
      <c r="I30" s="20">
        <f t="shared" si="23"/>
        <v>82.702702702702695</v>
      </c>
      <c r="K30" s="22"/>
      <c r="L30" s="22"/>
      <c r="M30" s="22"/>
      <c r="N30" s="22"/>
    </row>
    <row r="31" spans="2:14" x14ac:dyDescent="0.25">
      <c r="B31" s="26"/>
      <c r="C31" s="27"/>
      <c r="D31" s="27"/>
      <c r="E31" s="27"/>
      <c r="F31" s="28"/>
      <c r="G31" s="21" t="s">
        <v>13</v>
      </c>
      <c r="H31" s="21" t="s">
        <v>16</v>
      </c>
      <c r="I31" s="21" t="s">
        <v>17</v>
      </c>
    </row>
    <row r="33" spans="5:8" x14ac:dyDescent="0.25">
      <c r="E33" s="1"/>
      <c r="F33" s="1"/>
      <c r="G33" s="1"/>
      <c r="H33" s="1"/>
    </row>
  </sheetData>
  <mergeCells count="9">
    <mergeCell ref="K2:N2"/>
    <mergeCell ref="B22:I22"/>
    <mergeCell ref="B27:I27"/>
    <mergeCell ref="B31:F31"/>
    <mergeCell ref="B26:E26"/>
    <mergeCell ref="E2:I2"/>
    <mergeCell ref="B8:I8"/>
    <mergeCell ref="B14:I14"/>
    <mergeCell ref="B18:I18"/>
  </mergeCells>
  <pageMargins left="0.7" right="0.7" top="0.78740157499999996" bottom="0.78740157499999996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Rychlosti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Vacek</dc:creator>
  <cp:lastModifiedBy>Jan Vacek</cp:lastModifiedBy>
  <dcterms:created xsi:type="dcterms:W3CDTF">2019-04-21T21:47:42Z</dcterms:created>
  <dcterms:modified xsi:type="dcterms:W3CDTF">2019-05-01T22:16:22Z</dcterms:modified>
</cp:coreProperties>
</file>