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VUT\Diplomka\"/>
    </mc:Choice>
  </mc:AlternateContent>
  <bookViews>
    <workbookView xWindow="0" yWindow="0" windowWidth="20325" windowHeight="9510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J9" i="1"/>
  <c r="K9" i="1" s="1"/>
  <c r="L9" i="1" s="1"/>
  <c r="J10" i="1"/>
  <c r="K10" i="1" s="1"/>
  <c r="L10" i="1" s="1"/>
  <c r="J11" i="1"/>
  <c r="J12" i="1"/>
  <c r="J13" i="1"/>
  <c r="K13" i="1" s="1"/>
  <c r="L13" i="1" s="1"/>
  <c r="J14" i="1"/>
  <c r="J15" i="1"/>
  <c r="J16" i="1"/>
  <c r="K16" i="1" s="1"/>
  <c r="L16" i="1" s="1"/>
  <c r="J17" i="1"/>
  <c r="J18" i="1"/>
  <c r="J8" i="1"/>
  <c r="I9" i="1"/>
  <c r="I10" i="1"/>
  <c r="I11" i="1"/>
  <c r="I12" i="1"/>
  <c r="I13" i="1"/>
  <c r="I14" i="1"/>
  <c r="I15" i="1"/>
  <c r="I16" i="1"/>
  <c r="I17" i="1"/>
  <c r="K17" i="1" s="1"/>
  <c r="L17" i="1" s="1"/>
  <c r="I18" i="1"/>
  <c r="I8" i="1"/>
  <c r="L12" i="1"/>
  <c r="L15" i="1"/>
  <c r="L18" i="1"/>
  <c r="K8" i="1" l="1"/>
  <c r="L8" i="1" s="1"/>
  <c r="K11" i="1"/>
  <c r="L11" i="1" s="1"/>
  <c r="K14" i="1"/>
  <c r="L14" i="1" s="1"/>
  <c r="L20" i="1" l="1"/>
  <c r="G24" i="1" s="1"/>
</calcChain>
</file>

<file path=xl/sharedStrings.xml><?xml version="1.0" encoding="utf-8"?>
<sst xmlns="http://schemas.openxmlformats.org/spreadsheetml/2006/main" count="16" uniqueCount="16">
  <si>
    <t>Název</t>
  </si>
  <si>
    <t>Cena bez DPH [Kč]</t>
  </si>
  <si>
    <t>NAS server</t>
  </si>
  <si>
    <t>HDD 1 TB</t>
  </si>
  <si>
    <t>Blu Ray mechanika</t>
  </si>
  <si>
    <t>Rok</t>
  </si>
  <si>
    <t>Diskontní sazba</t>
  </si>
  <si>
    <t>-</t>
  </si>
  <si>
    <t>NPV</t>
  </si>
  <si>
    <t>CF [Kč]</t>
  </si>
  <si>
    <t>DCF [Kč]</t>
  </si>
  <si>
    <t>Kč</t>
  </si>
  <si>
    <t>Cena HDD</t>
  </si>
  <si>
    <t>Cena Blu Ray</t>
  </si>
  <si>
    <t>Blu Ray M Disk (5ks)</t>
  </si>
  <si>
    <t>Roční pokles cen disků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</si>
</sst>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0" fillId="3" borderId="0" xfId="0" applyFill="1"/>
    <xf numFmtId="0" fontId="0" fillId="2" borderId="1" xfId="0" applyFill="1" applyBorder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0" fillId="3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Výdaje na datové uložiště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List1!$H$8:$H$18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List1!$K$8:$K$18</c:f>
              <c:numCache>
                <c:formatCode>#,##0</c:formatCode>
                <c:ptCount val="11"/>
                <c:pt idx="0">
                  <c:v>22044</c:v>
                </c:pt>
                <c:pt idx="1">
                  <c:v>1535.2380952380952</c:v>
                </c:pt>
                <c:pt idx="2">
                  <c:v>1462.1315192743764</c:v>
                </c:pt>
                <c:pt idx="3">
                  <c:v>6271.460965338516</c:v>
                </c:pt>
                <c:pt idx="4">
                  <c:v>0</c:v>
                </c:pt>
                <c:pt idx="5">
                  <c:v>13328.044180347155</c:v>
                </c:pt>
                <c:pt idx="6">
                  <c:v>5417.5237795819176</c:v>
                </c:pt>
                <c:pt idx="7">
                  <c:v>1145.6183041697557</c:v>
                </c:pt>
                <c:pt idx="8">
                  <c:v>1091.0650515902437</c:v>
                </c:pt>
                <c:pt idx="9">
                  <c:v>3640.7511587981189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E-467B-A8CF-A754B7E58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995200"/>
        <c:axId val="652992904"/>
      </c:barChart>
      <c:catAx>
        <c:axId val="65299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52992904"/>
        <c:crosses val="autoZero"/>
        <c:auto val="1"/>
        <c:lblAlgn val="ctr"/>
        <c:lblOffset val="100"/>
        <c:noMultiLvlLbl val="0"/>
      </c:catAx>
      <c:valAx>
        <c:axId val="652992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Výdaje [Kč]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5299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Závislost NPV na rychlosti poklesu cen disků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List1!$G$25:$G$45</c:f>
              <c:numCache>
                <c:formatCode>General</c:formatCode>
                <c:ptCount val="2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  <c:pt idx="11">
                  <c:v>0.06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0.15</c:v>
                </c:pt>
              </c:numCache>
            </c:numRef>
          </c:xVal>
          <c:yVal>
            <c:numRef>
              <c:f>List1!$H$25:$H$45</c:f>
              <c:numCache>
                <c:formatCode>#,##0</c:formatCode>
                <c:ptCount val="21"/>
                <c:pt idx="0">
                  <c:v>54941.423135410245</c:v>
                </c:pt>
                <c:pt idx="1">
                  <c:v>53626.395161490429</c:v>
                </c:pt>
                <c:pt idx="2">
                  <c:v>52409.460757207817</c:v>
                </c:pt>
                <c:pt idx="3">
                  <c:v>51281.777911908735</c:v>
                </c:pt>
                <c:pt idx="4">
                  <c:v>50235.414671114457</c:v>
                </c:pt>
                <c:pt idx="5">
                  <c:v>49263.245240752694</c:v>
                </c:pt>
                <c:pt idx="6">
                  <c:v>48358.859019909556</c:v>
                </c:pt>
                <c:pt idx="7">
                  <c:v>47516.480829085267</c:v>
                </c:pt>
                <c:pt idx="8">
                  <c:v>46730.900849038124</c:v>
                </c:pt>
                <c:pt idx="9">
                  <c:v>45997.412995719293</c:v>
                </c:pt>
                <c:pt idx="10">
                  <c:v>45311.760635574683</c:v>
                </c:pt>
                <c:pt idx="11">
                  <c:v>44670.088697644256</c:v>
                </c:pt>
                <c:pt idx="12">
                  <c:v>44068.901368608582</c:v>
                </c:pt>
                <c:pt idx="13">
                  <c:v>43505.024667709651</c:v>
                </c:pt>
                <c:pt idx="14">
                  <c:v>42975.573293230918</c:v>
                </c:pt>
                <c:pt idx="15">
                  <c:v>42477.921213407622</c:v>
                </c:pt>
                <c:pt idx="16">
                  <c:v>42009.675544305923</c:v>
                </c:pt>
                <c:pt idx="17">
                  <c:v>41568.653317086566</c:v>
                </c:pt>
                <c:pt idx="18">
                  <c:v>41152.860788610975</c:v>
                </c:pt>
                <c:pt idx="19">
                  <c:v>40760.474993779557</c:v>
                </c:pt>
                <c:pt idx="20">
                  <c:v>40389.827276353913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B8-4D96-9262-E25DAFD7F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392336"/>
        <c:axId val="141392664"/>
      </c:scatterChart>
      <c:valAx>
        <c:axId val="141392336"/>
        <c:scaling>
          <c:orientation val="minMax"/>
          <c:max val="0.15000000000000002"/>
          <c:min val="-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Průměrný roční pokles prodejní</a:t>
                </a:r>
                <a:r>
                  <a:rPr lang="cs-CZ" baseline="0"/>
                  <a:t> ceny disků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1392664"/>
        <c:crosses val="autoZero"/>
        <c:crossBetween val="midCat"/>
      </c:valAx>
      <c:valAx>
        <c:axId val="14139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NPV [Kč]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1392336"/>
        <c:crossesAt val="-5.000000000000001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238125</xdr:colOff>
      <xdr:row>2</xdr:row>
      <xdr:rowOff>152400</xdr:rowOff>
    </xdr:from>
    <xdr:to>
      <xdr:col>21</xdr:col>
      <xdr:colOff>542925</xdr:colOff>
      <xdr:row>17</xdr:row>
      <xdr:rowOff>38100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580AF6D-406F-453B-8769-B056FE1DEC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428625</xdr:colOff>
      <xdr:row>22</xdr:row>
      <xdr:rowOff>133349</xdr:rowOff>
    </xdr:from>
    <xdr:to>
      <xdr:col>19</xdr:col>
      <xdr:colOff>447675</xdr:colOff>
      <xdr:row>45</xdr:row>
      <xdr:rowOff>142874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8DFE101-8539-4A32-A1A1-470EE5D311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45"/>
  <sheetViews>
    <sheetView tabSelected="1" workbookViewId="0">
      <selection activeCell="E8" sqref="E8"/>
    </sheetView>
  </sheetViews>
  <sheetFormatPr defaultRowHeight="15" x14ac:dyDescent="0.25"/>
  <cols>
    <col min="2" max="2" width="21" bestFit="1" customWidth="1"/>
    <col min="3" max="3" width="17.28515625" bestFit="1" customWidth="1"/>
    <col min="10" max="10" width="12.28515625" bestFit="1" customWidth="1"/>
  </cols>
  <sheetData>
    <row r="5" spans="2:12" x14ac:dyDescent="0.25">
      <c r="B5" t="s">
        <v>15</v>
      </c>
      <c r="C5" s="2">
        <v>0.05</v>
      </c>
    </row>
    <row r="6" spans="2:12" x14ac:dyDescent="0.25">
      <c r="B6" t="s">
        <v>6</v>
      </c>
      <c r="C6" s="2">
        <v>7.9509999999999997E-2</v>
      </c>
      <c r="D6" t="s">
        <v>7</v>
      </c>
    </row>
    <row r="7" spans="2:12" x14ac:dyDescent="0.25">
      <c r="H7" s="3" t="s">
        <v>5</v>
      </c>
      <c r="I7" s="3" t="s">
        <v>12</v>
      </c>
      <c r="J7" s="3" t="s">
        <v>13</v>
      </c>
      <c r="K7" s="3" t="s">
        <v>9</v>
      </c>
      <c r="L7" s="3" t="s">
        <v>10</v>
      </c>
    </row>
    <row r="8" spans="2:12" x14ac:dyDescent="0.25">
      <c r="H8" s="4">
        <v>0</v>
      </c>
      <c r="I8" s="5">
        <f>$C$11/(1+$C$5)^H8</f>
        <v>1412</v>
      </c>
      <c r="J8" s="5">
        <f>$C$13/(1+$C$5)^H8</f>
        <v>1612</v>
      </c>
      <c r="K8" s="5">
        <f>C10+4*I8+C12+J8</f>
        <v>22044</v>
      </c>
      <c r="L8" s="5">
        <f t="shared" ref="L8:L18" si="0">K8/(1+$C$6)^H8</f>
        <v>22044</v>
      </c>
    </row>
    <row r="9" spans="2:12" x14ac:dyDescent="0.25">
      <c r="B9" s="3" t="s">
        <v>0</v>
      </c>
      <c r="C9" s="3" t="s">
        <v>1</v>
      </c>
      <c r="H9" s="4">
        <v>1</v>
      </c>
      <c r="I9" s="5">
        <f t="shared" ref="I9:I18" si="1">$C$11/(1+$C$5)^H9</f>
        <v>1344.7619047619048</v>
      </c>
      <c r="J9" s="5">
        <f t="shared" ref="J9:J18" si="2">$C$13/(1+$C$5)^H9</f>
        <v>1535.2380952380952</v>
      </c>
      <c r="K9" s="5">
        <f>J9</f>
        <v>1535.2380952380952</v>
      </c>
      <c r="L9" s="5">
        <f t="shared" si="0"/>
        <v>1422.161995014493</v>
      </c>
    </row>
    <row r="10" spans="2:12" x14ac:dyDescent="0.25">
      <c r="B10" s="4" t="s">
        <v>2</v>
      </c>
      <c r="C10" s="8">
        <v>12065</v>
      </c>
      <c r="H10" s="4">
        <v>2</v>
      </c>
      <c r="I10" s="5">
        <f t="shared" si="1"/>
        <v>1280.7256235827665</v>
      </c>
      <c r="J10" s="5">
        <f t="shared" si="2"/>
        <v>1462.1315192743764</v>
      </c>
      <c r="K10" s="5">
        <f>J10</f>
        <v>1462.1315192743764</v>
      </c>
      <c r="L10" s="5">
        <f t="shared" si="0"/>
        <v>1254.6803598409444</v>
      </c>
    </row>
    <row r="11" spans="2:12" x14ac:dyDescent="0.25">
      <c r="B11" s="4" t="s">
        <v>3</v>
      </c>
      <c r="C11" s="8">
        <v>1412</v>
      </c>
      <c r="H11" s="4">
        <v>3</v>
      </c>
      <c r="I11" s="5">
        <f t="shared" si="1"/>
        <v>1219.7386891264441</v>
      </c>
      <c r="J11" s="5">
        <f t="shared" si="2"/>
        <v>1392.5062088327393</v>
      </c>
      <c r="K11" s="5">
        <f>J11+4*I11</f>
        <v>6271.460965338516</v>
      </c>
      <c r="L11" s="5">
        <f t="shared" si="0"/>
        <v>4985.2703412946212</v>
      </c>
    </row>
    <row r="12" spans="2:12" x14ac:dyDescent="0.25">
      <c r="B12" s="4" t="s">
        <v>4</v>
      </c>
      <c r="C12" s="8">
        <v>2719</v>
      </c>
      <c r="H12" s="4">
        <v>4</v>
      </c>
      <c r="I12" s="5">
        <f t="shared" si="1"/>
        <v>1161.6558944061373</v>
      </c>
      <c r="J12" s="5">
        <f t="shared" si="2"/>
        <v>1326.1963893645138</v>
      </c>
      <c r="K12" s="5">
        <v>0</v>
      </c>
      <c r="L12" s="5">
        <f t="shared" si="0"/>
        <v>0</v>
      </c>
    </row>
    <row r="13" spans="2:12" x14ac:dyDescent="0.25">
      <c r="B13" s="4" t="s">
        <v>14</v>
      </c>
      <c r="C13" s="8">
        <v>1612</v>
      </c>
      <c r="H13" s="4">
        <v>5</v>
      </c>
      <c r="I13" s="5">
        <f t="shared" si="1"/>
        <v>1106.3389470534639</v>
      </c>
      <c r="J13" s="5">
        <f t="shared" si="2"/>
        <v>1263.0441803471558</v>
      </c>
      <c r="K13" s="5">
        <f>J13+C10</f>
        <v>13328.044180347155</v>
      </c>
      <c r="L13" s="5">
        <f t="shared" si="0"/>
        <v>9091.4483313783021</v>
      </c>
    </row>
    <row r="14" spans="2:12" x14ac:dyDescent="0.25">
      <c r="H14" s="4">
        <v>6</v>
      </c>
      <c r="I14" s="5">
        <f t="shared" si="1"/>
        <v>1053.6561400509183</v>
      </c>
      <c r="J14" s="5">
        <f t="shared" si="2"/>
        <v>1202.8992193782437</v>
      </c>
      <c r="K14" s="5">
        <f>J14+4*I14</f>
        <v>5417.5237795819176</v>
      </c>
      <c r="L14" s="5">
        <f t="shared" si="0"/>
        <v>3423.2672693928093</v>
      </c>
    </row>
    <row r="15" spans="2:12" x14ac:dyDescent="0.25">
      <c r="H15" s="4">
        <v>7</v>
      </c>
      <c r="I15" s="5">
        <f t="shared" si="1"/>
        <v>1003.4820381437315</v>
      </c>
      <c r="J15" s="5">
        <f t="shared" si="2"/>
        <v>1145.6183041697557</v>
      </c>
      <c r="K15" s="5">
        <f>J15</f>
        <v>1145.6183041697557</v>
      </c>
      <c r="L15" s="5">
        <f t="shared" si="0"/>
        <v>670.58410596521924</v>
      </c>
    </row>
    <row r="16" spans="2:12" x14ac:dyDescent="0.25">
      <c r="H16" s="4">
        <v>8</v>
      </c>
      <c r="I16" s="5">
        <f t="shared" si="1"/>
        <v>955.69717918450624</v>
      </c>
      <c r="J16" s="5">
        <f t="shared" si="2"/>
        <v>1091.0650515902437</v>
      </c>
      <c r="K16" s="5">
        <f>J16</f>
        <v>1091.0650515902437</v>
      </c>
      <c r="L16" s="5">
        <f t="shared" si="0"/>
        <v>591.61242553629438</v>
      </c>
    </row>
    <row r="17" spans="7:13" x14ac:dyDescent="0.25">
      <c r="H17" s="4">
        <v>9</v>
      </c>
      <c r="I17" s="5">
        <f t="shared" si="1"/>
        <v>910.18778969952973</v>
      </c>
      <c r="J17" s="5">
        <f t="shared" si="2"/>
        <v>1039.1095729430892</v>
      </c>
      <c r="K17" s="5">
        <f>4*I17</f>
        <v>3640.7511587981189</v>
      </c>
      <c r="L17" s="5">
        <f t="shared" si="0"/>
        <v>1828.7358071519991</v>
      </c>
    </row>
    <row r="18" spans="7:13" x14ac:dyDescent="0.25">
      <c r="H18" s="4">
        <v>10</v>
      </c>
      <c r="I18" s="5">
        <f t="shared" si="1"/>
        <v>866.84551399955217</v>
      </c>
      <c r="J18" s="5">
        <f t="shared" si="2"/>
        <v>989.62816470770406</v>
      </c>
      <c r="K18" s="5">
        <v>0</v>
      </c>
      <c r="L18" s="5">
        <f t="shared" si="0"/>
        <v>0</v>
      </c>
    </row>
    <row r="20" spans="7:13" x14ac:dyDescent="0.25">
      <c r="K20" s="6" t="s">
        <v>8</v>
      </c>
      <c r="L20" s="7">
        <f>SUM(L8:L18)</f>
        <v>45311.760635574683</v>
      </c>
      <c r="M20" s="6" t="s">
        <v>11</v>
      </c>
    </row>
    <row r="24" spans="7:13" x14ac:dyDescent="0.25">
      <c r="G24" s="1">
        <f>L20</f>
        <v>45311.760635574683</v>
      </c>
    </row>
    <row r="25" spans="7:13" x14ac:dyDescent="0.25">
      <c r="G25">
        <v>-0.05</v>
      </c>
      <c r="H25" s="5">
        <v>54941.423135410245</v>
      </c>
    </row>
    <row r="26" spans="7:13" x14ac:dyDescent="0.25">
      <c r="G26">
        <v>-0.04</v>
      </c>
      <c r="H26" s="5">
        <v>53626.395161490429</v>
      </c>
    </row>
    <row r="27" spans="7:13" x14ac:dyDescent="0.25">
      <c r="G27">
        <v>-0.03</v>
      </c>
      <c r="H27" s="5">
        <v>52409.460757207817</v>
      </c>
    </row>
    <row r="28" spans="7:13" x14ac:dyDescent="0.25">
      <c r="G28">
        <v>-0.02</v>
      </c>
      <c r="H28" s="5">
        <v>51281.777911908735</v>
      </c>
    </row>
    <row r="29" spans="7:13" x14ac:dyDescent="0.25">
      <c r="G29">
        <v>-0.01</v>
      </c>
      <c r="H29" s="5">
        <v>50235.414671114457</v>
      </c>
    </row>
    <row r="30" spans="7:13" x14ac:dyDescent="0.25">
      <c r="G30">
        <v>0</v>
      </c>
      <c r="H30" s="5">
        <v>49263.245240752694</v>
      </c>
    </row>
    <row r="31" spans="7:13" x14ac:dyDescent="0.25">
      <c r="G31">
        <v>0.01</v>
      </c>
      <c r="H31" s="5">
        <v>48358.859019909556</v>
      </c>
    </row>
    <row r="32" spans="7:13" x14ac:dyDescent="0.25">
      <c r="G32">
        <v>0.02</v>
      </c>
      <c r="H32" s="5">
        <v>47516.480829085267</v>
      </c>
    </row>
    <row r="33" spans="7:8" x14ac:dyDescent="0.25">
      <c r="G33">
        <v>0.03</v>
      </c>
      <c r="H33" s="5">
        <v>46730.900849038124</v>
      </c>
    </row>
    <row r="34" spans="7:8" x14ac:dyDescent="0.25">
      <c r="G34">
        <v>0.04</v>
      </c>
      <c r="H34" s="5">
        <v>45997.412995719293</v>
      </c>
    </row>
    <row r="35" spans="7:8" x14ac:dyDescent="0.25">
      <c r="G35">
        <v>0.05</v>
      </c>
      <c r="H35" s="5">
        <v>45311.760635574683</v>
      </c>
    </row>
    <row r="36" spans="7:8" x14ac:dyDescent="0.25">
      <c r="G36">
        <v>0.06</v>
      </c>
      <c r="H36" s="5">
        <v>44670.088697644256</v>
      </c>
    </row>
    <row r="37" spans="7:8" x14ac:dyDescent="0.25">
      <c r="G37">
        <v>7.0000000000000007E-2</v>
      </c>
      <c r="H37" s="5">
        <v>44068.901368608582</v>
      </c>
    </row>
    <row r="38" spans="7:8" x14ac:dyDescent="0.25">
      <c r="G38">
        <v>0.08</v>
      </c>
      <c r="H38" s="5">
        <v>43505.024667709651</v>
      </c>
    </row>
    <row r="39" spans="7:8" x14ac:dyDescent="0.25">
      <c r="G39">
        <v>0.09</v>
      </c>
      <c r="H39" s="5">
        <v>42975.573293230918</v>
      </c>
    </row>
    <row r="40" spans="7:8" x14ac:dyDescent="0.25">
      <c r="G40">
        <v>0.1</v>
      </c>
      <c r="H40" s="5">
        <v>42477.921213407622</v>
      </c>
    </row>
    <row r="41" spans="7:8" x14ac:dyDescent="0.25">
      <c r="G41">
        <v>0.11</v>
      </c>
      <c r="H41" s="5">
        <v>42009.675544305923</v>
      </c>
    </row>
    <row r="42" spans="7:8" x14ac:dyDescent="0.25">
      <c r="G42">
        <v>0.12</v>
      </c>
      <c r="H42" s="5">
        <v>41568.653317086566</v>
      </c>
    </row>
    <row r="43" spans="7:8" x14ac:dyDescent="0.25">
      <c r="G43">
        <v>0.13</v>
      </c>
      <c r="H43" s="5">
        <v>41152.860788610975</v>
      </c>
    </row>
    <row r="44" spans="7:8" x14ac:dyDescent="0.25">
      <c r="G44">
        <v>0.14000000000000001</v>
      </c>
      <c r="H44" s="5">
        <v>40760.474993779557</v>
      </c>
    </row>
    <row r="45" spans="7:8" x14ac:dyDescent="0.25">
      <c r="G45">
        <v>0.15</v>
      </c>
      <c r="H45" s="5">
        <v>40389.827276353913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2019-05-05T20:20:55Z</dcterms:created>
  <dcterms:modified xsi:type="dcterms:W3CDTF">2019-05-20T17:38:14Z</dcterms:modified>
</cp:coreProperties>
</file>