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 firstSheet="3" activeTab="4"/>
  </bookViews>
  <sheets>
    <sheet name="Teplota -korel.koef." sheetId="1" r:id="rId1"/>
    <sheet name="Ostatní faktory - korel.koef." sheetId="2" r:id="rId2"/>
    <sheet name="Teplota -regresní analýza" sheetId="3" r:id="rId3"/>
    <sheet name="Ostatní faktory - regresní an." sheetId="4" r:id="rId4"/>
    <sheet name="Sluneční svit" sheetId="5" r:id="rId5"/>
  </sheets>
  <calcPr calcId="144525"/>
</workbook>
</file>

<file path=xl/calcChain.xml><?xml version="1.0" encoding="utf-8"?>
<calcChain xmlns="http://schemas.openxmlformats.org/spreadsheetml/2006/main">
  <c r="AH93" i="5" l="1"/>
  <c r="AH92" i="5"/>
  <c r="AH91" i="5"/>
  <c r="AH90" i="5"/>
  <c r="AH89" i="5"/>
  <c r="AH88" i="5"/>
  <c r="AH87" i="5"/>
  <c r="AH86" i="5"/>
  <c r="AH85" i="5"/>
  <c r="AH84" i="5"/>
  <c r="AH83" i="5"/>
  <c r="AH82" i="5"/>
  <c r="AH81" i="5"/>
  <c r="AH80" i="5"/>
  <c r="AH79" i="5"/>
  <c r="AH78" i="5"/>
  <c r="AH77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152" i="5" l="1"/>
  <c r="AH151" i="5"/>
  <c r="AH150" i="5"/>
  <c r="AH149" i="5"/>
  <c r="AH148" i="5"/>
  <c r="AH147" i="5"/>
  <c r="AH146" i="5"/>
  <c r="AH145" i="5"/>
  <c r="AH144" i="5"/>
  <c r="AH143" i="5"/>
  <c r="AH142" i="5"/>
  <c r="AH141" i="5"/>
  <c r="AH140" i="5"/>
  <c r="AH139" i="5"/>
  <c r="AH138" i="5"/>
  <c r="AH137" i="5"/>
  <c r="AH136" i="5"/>
  <c r="AH135" i="5"/>
  <c r="AH134" i="5"/>
  <c r="AH133" i="5"/>
  <c r="AH132" i="5"/>
  <c r="AH131" i="5"/>
  <c r="AH130" i="5"/>
  <c r="AH129" i="5"/>
  <c r="AH128" i="5"/>
  <c r="AH127" i="5"/>
  <c r="AH126" i="5"/>
  <c r="AH125" i="5"/>
  <c r="AH124" i="5"/>
  <c r="AH123" i="5"/>
  <c r="AH122" i="5"/>
  <c r="AH121" i="5"/>
  <c r="AH120" i="5"/>
  <c r="AH119" i="5"/>
  <c r="AH118" i="5"/>
  <c r="AH117" i="5"/>
  <c r="AH116" i="5"/>
  <c r="AH115" i="5"/>
  <c r="AH114" i="5"/>
  <c r="AH113" i="5"/>
  <c r="AH112" i="5"/>
  <c r="AH111" i="5"/>
  <c r="AH110" i="5"/>
  <c r="AH109" i="5"/>
  <c r="AH108" i="5"/>
  <c r="AH107" i="5"/>
  <c r="AH106" i="5"/>
  <c r="AH105" i="5"/>
  <c r="AH104" i="5"/>
  <c r="AH103" i="5"/>
  <c r="AH102" i="5"/>
  <c r="AH101" i="5"/>
  <c r="AH100" i="5"/>
  <c r="AH99" i="5"/>
  <c r="AH98" i="5"/>
  <c r="AH97" i="5"/>
  <c r="AH96" i="5"/>
  <c r="AH95" i="5"/>
  <c r="AH94" i="5"/>
  <c r="P4" i="3" l="1"/>
  <c r="O4" i="3"/>
  <c r="N4" i="3"/>
  <c r="M4" i="3"/>
  <c r="L4" i="3"/>
  <c r="J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4" i="3"/>
  <c r="H4" i="3"/>
  <c r="G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4" i="3"/>
  <c r="E4" i="3"/>
  <c r="J4" i="2"/>
  <c r="H4" i="2"/>
  <c r="F4" i="2"/>
  <c r="C4" i="2"/>
  <c r="Q4" i="1" l="1"/>
  <c r="R4" i="1"/>
  <c r="H5" i="1" l="1"/>
  <c r="K5" i="1" s="1"/>
  <c r="H6" i="1"/>
  <c r="K6" i="1" s="1"/>
  <c r="H7" i="1"/>
  <c r="K7" i="1" s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2" i="1"/>
  <c r="K42" i="1" s="1"/>
  <c r="H43" i="1"/>
  <c r="K43" i="1" s="1"/>
  <c r="H44" i="1"/>
  <c r="K44" i="1" s="1"/>
  <c r="H45" i="1"/>
  <c r="K45" i="1" s="1"/>
  <c r="H46" i="1"/>
  <c r="K46" i="1" s="1"/>
  <c r="H47" i="1"/>
  <c r="K47" i="1" s="1"/>
  <c r="H48" i="1"/>
  <c r="K48" i="1" s="1"/>
  <c r="H49" i="1"/>
  <c r="K49" i="1" s="1"/>
  <c r="H50" i="1"/>
  <c r="K50" i="1" s="1"/>
  <c r="H51" i="1"/>
  <c r="K51" i="1" s="1"/>
  <c r="H52" i="1"/>
  <c r="K52" i="1" s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H62" i="1"/>
  <c r="K62" i="1" s="1"/>
  <c r="H63" i="1"/>
  <c r="K63" i="1" s="1"/>
  <c r="H64" i="1"/>
  <c r="K64" i="1" s="1"/>
  <c r="H65" i="1"/>
  <c r="K65" i="1" s="1"/>
  <c r="H66" i="1"/>
  <c r="K66" i="1" s="1"/>
  <c r="H67" i="1"/>
  <c r="K67" i="1" s="1"/>
  <c r="H68" i="1"/>
  <c r="K68" i="1" s="1"/>
  <c r="H69" i="1"/>
  <c r="K69" i="1" s="1"/>
  <c r="H70" i="1"/>
  <c r="K70" i="1" s="1"/>
  <c r="H71" i="1"/>
  <c r="K71" i="1" s="1"/>
  <c r="H72" i="1"/>
  <c r="K72" i="1" s="1"/>
  <c r="H73" i="1"/>
  <c r="K73" i="1" s="1"/>
  <c r="H74" i="1"/>
  <c r="K74" i="1" s="1"/>
  <c r="H75" i="1"/>
  <c r="K75" i="1" s="1"/>
  <c r="H76" i="1"/>
  <c r="K76" i="1" s="1"/>
  <c r="H77" i="1"/>
  <c r="K77" i="1" s="1"/>
  <c r="H78" i="1"/>
  <c r="K78" i="1" s="1"/>
  <c r="H79" i="1"/>
  <c r="K79" i="1" s="1"/>
  <c r="H80" i="1"/>
  <c r="K80" i="1" s="1"/>
  <c r="H81" i="1"/>
  <c r="K81" i="1" s="1"/>
  <c r="H82" i="1"/>
  <c r="K82" i="1" s="1"/>
  <c r="H83" i="1"/>
  <c r="K83" i="1" s="1"/>
  <c r="H84" i="1"/>
  <c r="K84" i="1" s="1"/>
  <c r="H85" i="1"/>
  <c r="K85" i="1" s="1"/>
  <c r="H86" i="1"/>
  <c r="K86" i="1" s="1"/>
  <c r="H87" i="1"/>
  <c r="K87" i="1" s="1"/>
  <c r="H88" i="1"/>
  <c r="K88" i="1" s="1"/>
  <c r="H89" i="1"/>
  <c r="K89" i="1" s="1"/>
  <c r="H90" i="1"/>
  <c r="K90" i="1" s="1"/>
  <c r="H91" i="1"/>
  <c r="K91" i="1" s="1"/>
  <c r="H92" i="1"/>
  <c r="K92" i="1" s="1"/>
  <c r="H93" i="1"/>
  <c r="K93" i="1" s="1"/>
  <c r="H94" i="1"/>
  <c r="K94" i="1" s="1"/>
  <c r="H95" i="1"/>
  <c r="K95" i="1" s="1"/>
  <c r="H96" i="1"/>
  <c r="K96" i="1" s="1"/>
  <c r="H97" i="1"/>
  <c r="K97" i="1" s="1"/>
  <c r="H98" i="1"/>
  <c r="K98" i="1" s="1"/>
  <c r="H99" i="1"/>
  <c r="K99" i="1" s="1"/>
  <c r="H100" i="1"/>
  <c r="K100" i="1" s="1"/>
  <c r="H101" i="1"/>
  <c r="K101" i="1" s="1"/>
  <c r="H102" i="1"/>
  <c r="K102" i="1" s="1"/>
  <c r="H103" i="1"/>
  <c r="K103" i="1" s="1"/>
  <c r="H104" i="1"/>
  <c r="K104" i="1" s="1"/>
  <c r="H105" i="1"/>
  <c r="K105" i="1" s="1"/>
  <c r="H106" i="1"/>
  <c r="K106" i="1" s="1"/>
  <c r="H107" i="1"/>
  <c r="K107" i="1" s="1"/>
  <c r="H108" i="1"/>
  <c r="K108" i="1" s="1"/>
  <c r="H109" i="1"/>
  <c r="K109" i="1" s="1"/>
  <c r="H110" i="1"/>
  <c r="K110" i="1" s="1"/>
  <c r="H111" i="1"/>
  <c r="K111" i="1" s="1"/>
  <c r="H112" i="1"/>
  <c r="K112" i="1" s="1"/>
  <c r="H113" i="1"/>
  <c r="K113" i="1" s="1"/>
  <c r="H114" i="1"/>
  <c r="K114" i="1" s="1"/>
  <c r="H115" i="1"/>
  <c r="K115" i="1" s="1"/>
  <c r="H116" i="1"/>
  <c r="K116" i="1" s="1"/>
  <c r="H117" i="1"/>
  <c r="K117" i="1" s="1"/>
  <c r="H118" i="1"/>
  <c r="K118" i="1" s="1"/>
  <c r="H119" i="1"/>
  <c r="K119" i="1" s="1"/>
  <c r="H120" i="1"/>
  <c r="K120" i="1" s="1"/>
  <c r="H121" i="1"/>
  <c r="K121" i="1" s="1"/>
  <c r="H122" i="1"/>
  <c r="K122" i="1" s="1"/>
  <c r="H123" i="1"/>
  <c r="K123" i="1" s="1"/>
  <c r="H124" i="1"/>
  <c r="K124" i="1" s="1"/>
  <c r="H125" i="1"/>
  <c r="K125" i="1" s="1"/>
  <c r="H126" i="1"/>
  <c r="K126" i="1" s="1"/>
  <c r="H127" i="1"/>
  <c r="K127" i="1" s="1"/>
  <c r="H128" i="1"/>
  <c r="K128" i="1" s="1"/>
  <c r="H129" i="1"/>
  <c r="K129" i="1" s="1"/>
  <c r="H130" i="1"/>
  <c r="K130" i="1" s="1"/>
  <c r="H131" i="1"/>
  <c r="K131" i="1" s="1"/>
  <c r="H132" i="1"/>
  <c r="K132" i="1" s="1"/>
  <c r="H133" i="1"/>
  <c r="K133" i="1" s="1"/>
  <c r="H134" i="1"/>
  <c r="K134" i="1" s="1"/>
  <c r="H135" i="1"/>
  <c r="K135" i="1" s="1"/>
  <c r="G5" i="1"/>
  <c r="G6" i="1"/>
  <c r="G7" i="1"/>
  <c r="I7" i="1" s="1"/>
  <c r="G8" i="1"/>
  <c r="G9" i="1"/>
  <c r="G10" i="1"/>
  <c r="G11" i="1"/>
  <c r="I11" i="1" s="1"/>
  <c r="G12" i="1"/>
  <c r="G13" i="1"/>
  <c r="G14" i="1"/>
  <c r="G15" i="1"/>
  <c r="I15" i="1" s="1"/>
  <c r="G16" i="1"/>
  <c r="G17" i="1"/>
  <c r="G18" i="1"/>
  <c r="G19" i="1"/>
  <c r="I19" i="1" s="1"/>
  <c r="G20" i="1"/>
  <c r="G21" i="1"/>
  <c r="G22" i="1"/>
  <c r="G23" i="1"/>
  <c r="I23" i="1" s="1"/>
  <c r="G24" i="1"/>
  <c r="G25" i="1"/>
  <c r="G26" i="1"/>
  <c r="G27" i="1"/>
  <c r="I27" i="1" s="1"/>
  <c r="G28" i="1"/>
  <c r="G29" i="1"/>
  <c r="G30" i="1"/>
  <c r="G31" i="1"/>
  <c r="I31" i="1" s="1"/>
  <c r="G32" i="1"/>
  <c r="G33" i="1"/>
  <c r="G34" i="1"/>
  <c r="G35" i="1"/>
  <c r="I35" i="1" s="1"/>
  <c r="G36" i="1"/>
  <c r="G37" i="1"/>
  <c r="G38" i="1"/>
  <c r="G39" i="1"/>
  <c r="I39" i="1" s="1"/>
  <c r="G40" i="1"/>
  <c r="G41" i="1"/>
  <c r="G42" i="1"/>
  <c r="G43" i="1"/>
  <c r="I43" i="1" s="1"/>
  <c r="G44" i="1"/>
  <c r="G45" i="1"/>
  <c r="G46" i="1"/>
  <c r="G47" i="1"/>
  <c r="I47" i="1" s="1"/>
  <c r="G48" i="1"/>
  <c r="G49" i="1"/>
  <c r="G50" i="1"/>
  <c r="G51" i="1"/>
  <c r="I51" i="1" s="1"/>
  <c r="G52" i="1"/>
  <c r="G53" i="1"/>
  <c r="G54" i="1"/>
  <c r="G55" i="1"/>
  <c r="I55" i="1" s="1"/>
  <c r="G56" i="1"/>
  <c r="G57" i="1"/>
  <c r="G58" i="1"/>
  <c r="G59" i="1"/>
  <c r="I59" i="1" s="1"/>
  <c r="G60" i="1"/>
  <c r="G61" i="1"/>
  <c r="G62" i="1"/>
  <c r="G63" i="1"/>
  <c r="I63" i="1" s="1"/>
  <c r="G64" i="1"/>
  <c r="G65" i="1"/>
  <c r="G66" i="1"/>
  <c r="G67" i="1"/>
  <c r="I67" i="1" s="1"/>
  <c r="G68" i="1"/>
  <c r="G69" i="1"/>
  <c r="G70" i="1"/>
  <c r="G71" i="1"/>
  <c r="I71" i="1" s="1"/>
  <c r="G72" i="1"/>
  <c r="G73" i="1"/>
  <c r="G74" i="1"/>
  <c r="G75" i="1"/>
  <c r="I75" i="1" s="1"/>
  <c r="G76" i="1"/>
  <c r="G77" i="1"/>
  <c r="G78" i="1"/>
  <c r="G79" i="1"/>
  <c r="I79" i="1" s="1"/>
  <c r="G80" i="1"/>
  <c r="G81" i="1"/>
  <c r="G82" i="1"/>
  <c r="G83" i="1"/>
  <c r="I83" i="1" s="1"/>
  <c r="G84" i="1"/>
  <c r="G85" i="1"/>
  <c r="G86" i="1"/>
  <c r="G87" i="1"/>
  <c r="I87" i="1" s="1"/>
  <c r="G88" i="1"/>
  <c r="G89" i="1"/>
  <c r="G90" i="1"/>
  <c r="G91" i="1"/>
  <c r="I91" i="1" s="1"/>
  <c r="G92" i="1"/>
  <c r="G93" i="1"/>
  <c r="G94" i="1"/>
  <c r="G95" i="1"/>
  <c r="I95" i="1" s="1"/>
  <c r="G96" i="1"/>
  <c r="G97" i="1"/>
  <c r="G98" i="1"/>
  <c r="G99" i="1"/>
  <c r="I99" i="1" s="1"/>
  <c r="G100" i="1"/>
  <c r="G101" i="1"/>
  <c r="G102" i="1"/>
  <c r="G103" i="1"/>
  <c r="I103" i="1" s="1"/>
  <c r="G104" i="1"/>
  <c r="G105" i="1"/>
  <c r="G106" i="1"/>
  <c r="G107" i="1"/>
  <c r="I107" i="1" s="1"/>
  <c r="G108" i="1"/>
  <c r="G109" i="1"/>
  <c r="G110" i="1"/>
  <c r="G111" i="1"/>
  <c r="I111" i="1" s="1"/>
  <c r="G112" i="1"/>
  <c r="G113" i="1"/>
  <c r="G114" i="1"/>
  <c r="G115" i="1"/>
  <c r="I115" i="1" s="1"/>
  <c r="G116" i="1"/>
  <c r="G117" i="1"/>
  <c r="G118" i="1"/>
  <c r="G119" i="1"/>
  <c r="I119" i="1" s="1"/>
  <c r="G120" i="1"/>
  <c r="G121" i="1"/>
  <c r="G122" i="1"/>
  <c r="G123" i="1"/>
  <c r="I123" i="1" s="1"/>
  <c r="G124" i="1"/>
  <c r="G125" i="1"/>
  <c r="G126" i="1"/>
  <c r="G127" i="1"/>
  <c r="I127" i="1" s="1"/>
  <c r="G128" i="1"/>
  <c r="G129" i="1"/>
  <c r="G130" i="1"/>
  <c r="G131" i="1"/>
  <c r="I131" i="1" s="1"/>
  <c r="G132" i="1"/>
  <c r="G133" i="1"/>
  <c r="G134" i="1"/>
  <c r="G135" i="1"/>
  <c r="I135" i="1" s="1"/>
  <c r="F4" i="1"/>
  <c r="H4" i="1" s="1"/>
  <c r="K4" i="1" s="1"/>
  <c r="D4" i="1"/>
  <c r="G4" i="1" s="1"/>
  <c r="I128" i="1" l="1"/>
  <c r="I116" i="1"/>
  <c r="I11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132" i="1"/>
  <c r="I120" i="1"/>
  <c r="I124" i="1"/>
  <c r="N4" i="1"/>
  <c r="I134" i="1"/>
  <c r="I126" i="1"/>
  <c r="I118" i="1"/>
  <c r="I110" i="1"/>
  <c r="I98" i="1"/>
  <c r="I90" i="1"/>
  <c r="I82" i="1"/>
  <c r="I74" i="1"/>
  <c r="I66" i="1"/>
  <c r="I58" i="1"/>
  <c r="I50" i="1"/>
  <c r="I42" i="1"/>
  <c r="I34" i="1"/>
  <c r="I26" i="1"/>
  <c r="I18" i="1"/>
  <c r="I10" i="1"/>
  <c r="I133" i="1"/>
  <c r="I129" i="1"/>
  <c r="I125" i="1"/>
  <c r="I121" i="1"/>
  <c r="I117" i="1"/>
  <c r="I113" i="1"/>
  <c r="I109" i="1"/>
  <c r="I105" i="1"/>
  <c r="I101" i="1"/>
  <c r="I97" i="1"/>
  <c r="I93" i="1"/>
  <c r="I89" i="1"/>
  <c r="I85" i="1"/>
  <c r="I81" i="1"/>
  <c r="I130" i="1"/>
  <c r="I122" i="1"/>
  <c r="I114" i="1"/>
  <c r="I106" i="1"/>
  <c r="I102" i="1"/>
  <c r="I94" i="1"/>
  <c r="I86" i="1"/>
  <c r="I78" i="1"/>
  <c r="I70" i="1"/>
  <c r="I62" i="1"/>
  <c r="I54" i="1"/>
  <c r="I46" i="1"/>
  <c r="I38" i="1"/>
  <c r="I30" i="1"/>
  <c r="I22" i="1"/>
  <c r="I14" i="1"/>
  <c r="I6" i="1"/>
  <c r="I4" i="1"/>
  <c r="J4" i="1"/>
  <c r="J135" i="1"/>
  <c r="J131" i="1"/>
  <c r="J127" i="1"/>
  <c r="J123" i="1"/>
  <c r="J119" i="1"/>
  <c r="J115" i="1"/>
  <c r="J111" i="1"/>
  <c r="J107" i="1"/>
  <c r="J103" i="1"/>
  <c r="J99" i="1"/>
  <c r="J95" i="1"/>
  <c r="J91" i="1"/>
  <c r="J87" i="1"/>
  <c r="J83" i="1"/>
  <c r="J79" i="1"/>
  <c r="J74" i="1"/>
  <c r="J68" i="1"/>
  <c r="J63" i="1"/>
  <c r="J58" i="1"/>
  <c r="J52" i="1"/>
  <c r="J47" i="1"/>
  <c r="J42" i="1"/>
  <c r="J36" i="1"/>
  <c r="J31" i="1"/>
  <c r="J26" i="1"/>
  <c r="J19" i="1"/>
  <c r="J11" i="1"/>
  <c r="J134" i="1"/>
  <c r="J130" i="1"/>
  <c r="J126" i="1"/>
  <c r="J122" i="1"/>
  <c r="J118" i="1"/>
  <c r="J114" i="1"/>
  <c r="J110" i="1"/>
  <c r="J106" i="1"/>
  <c r="J102" i="1"/>
  <c r="J98" i="1"/>
  <c r="J94" i="1"/>
  <c r="J90" i="1"/>
  <c r="J86" i="1"/>
  <c r="J82" i="1"/>
  <c r="J78" i="1"/>
  <c r="J72" i="1"/>
  <c r="J67" i="1"/>
  <c r="J62" i="1"/>
  <c r="J56" i="1"/>
  <c r="J51" i="1"/>
  <c r="J46" i="1"/>
  <c r="J40" i="1"/>
  <c r="J35" i="1"/>
  <c r="J30" i="1"/>
  <c r="J24" i="1"/>
  <c r="J18" i="1"/>
  <c r="J10" i="1"/>
  <c r="I77" i="1"/>
  <c r="J77" i="1"/>
  <c r="I73" i="1"/>
  <c r="J73" i="1"/>
  <c r="I69" i="1"/>
  <c r="J69" i="1"/>
  <c r="I65" i="1"/>
  <c r="J65" i="1"/>
  <c r="I61" i="1"/>
  <c r="J61" i="1"/>
  <c r="I57" i="1"/>
  <c r="J57" i="1"/>
  <c r="I53" i="1"/>
  <c r="J53" i="1"/>
  <c r="I49" i="1"/>
  <c r="J49" i="1"/>
  <c r="I45" i="1"/>
  <c r="J45" i="1"/>
  <c r="I41" i="1"/>
  <c r="J41" i="1"/>
  <c r="I37" i="1"/>
  <c r="J37" i="1"/>
  <c r="I33" i="1"/>
  <c r="J33" i="1"/>
  <c r="I29" i="1"/>
  <c r="J29" i="1"/>
  <c r="I25" i="1"/>
  <c r="J25" i="1"/>
  <c r="I21" i="1"/>
  <c r="J21" i="1"/>
  <c r="I17" i="1"/>
  <c r="J17" i="1"/>
  <c r="I13" i="1"/>
  <c r="J13" i="1"/>
  <c r="I9" i="1"/>
  <c r="J9" i="1"/>
  <c r="I5" i="1"/>
  <c r="J5" i="1"/>
  <c r="J133" i="1"/>
  <c r="J129" i="1"/>
  <c r="J125" i="1"/>
  <c r="J121" i="1"/>
  <c r="J117" i="1"/>
  <c r="J113" i="1"/>
  <c r="J109" i="1"/>
  <c r="J105" i="1"/>
  <c r="J101" i="1"/>
  <c r="J97" i="1"/>
  <c r="J93" i="1"/>
  <c r="J89" i="1"/>
  <c r="J85" i="1"/>
  <c r="J81" i="1"/>
  <c r="J76" i="1"/>
  <c r="J71" i="1"/>
  <c r="J66" i="1"/>
  <c r="J60" i="1"/>
  <c r="J55" i="1"/>
  <c r="J50" i="1"/>
  <c r="J44" i="1"/>
  <c r="J39" i="1"/>
  <c r="J34" i="1"/>
  <c r="J28" i="1"/>
  <c r="J23" i="1"/>
  <c r="J15" i="1"/>
  <c r="J7" i="1"/>
  <c r="I20" i="1"/>
  <c r="J20" i="1"/>
  <c r="I16" i="1"/>
  <c r="J16" i="1"/>
  <c r="I12" i="1"/>
  <c r="J12" i="1"/>
  <c r="I8" i="1"/>
  <c r="J8" i="1"/>
  <c r="J132" i="1"/>
  <c r="J128" i="1"/>
  <c r="J124" i="1"/>
  <c r="J120" i="1"/>
  <c r="J116" i="1"/>
  <c r="J112" i="1"/>
  <c r="J108" i="1"/>
  <c r="J104" i="1"/>
  <c r="J100" i="1"/>
  <c r="J96" i="1"/>
  <c r="J92" i="1"/>
  <c r="J88" i="1"/>
  <c r="J84" i="1"/>
  <c r="J80" i="1"/>
  <c r="J75" i="1"/>
  <c r="J70" i="1"/>
  <c r="J64" i="1"/>
  <c r="J59" i="1"/>
  <c r="J54" i="1"/>
  <c r="J48" i="1"/>
  <c r="J43" i="1"/>
  <c r="J38" i="1"/>
  <c r="J32" i="1"/>
  <c r="J27" i="1"/>
  <c r="J22" i="1"/>
  <c r="J14" i="1"/>
  <c r="J6" i="1"/>
  <c r="M4" i="1" l="1"/>
  <c r="O4" i="1" s="1"/>
  <c r="P4" i="1" s="1"/>
</calcChain>
</file>

<file path=xl/sharedStrings.xml><?xml version="1.0" encoding="utf-8"?>
<sst xmlns="http://schemas.openxmlformats.org/spreadsheetml/2006/main" count="382" uniqueCount="120">
  <si>
    <t>osa Y</t>
  </si>
  <si>
    <t>osa X</t>
  </si>
  <si>
    <t>energie</t>
  </si>
  <si>
    <t>xi</t>
  </si>
  <si>
    <t>průměr x</t>
  </si>
  <si>
    <t>yi</t>
  </si>
  <si>
    <t>průměr y</t>
  </si>
  <si>
    <t>xi-prům x</t>
  </si>
  <si>
    <t>yi-prům y</t>
  </si>
  <si>
    <r>
      <t>(xi-prům x)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</si>
  <si>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(yi-prům y)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</si>
  <si>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(xi-prům x)*(yi-prům y)</t>
  </si>
  <si>
    <t>SUMA - čitatel</t>
  </si>
  <si>
    <r>
      <t>SUMA (xi-prům x)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</si>
  <si>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SUMA (yi-prům y)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</si>
  <si>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Odmocnina Součinu SUM</t>
  </si>
  <si>
    <t>Korelační koef.</t>
  </si>
  <si>
    <t>Výpočet přes funkci</t>
  </si>
  <si>
    <t>Součin SUM (M*N)</t>
  </si>
  <si>
    <t>VÝPOČET KORELAČNÍHO KOEFICIENTU - TEPLOTA</t>
  </si>
  <si>
    <t>Korelační koeficient</t>
  </si>
  <si>
    <t>ČDDD</t>
  </si>
  <si>
    <t>celkem    za rok [GWh]</t>
  </si>
  <si>
    <t>sluneční svit [h]</t>
  </si>
  <si>
    <t>HDP</t>
  </si>
  <si>
    <t>Počet obyvatel</t>
  </si>
  <si>
    <t>HDP [miliony Kč]</t>
  </si>
  <si>
    <t>energie [MWh]</t>
  </si>
  <si>
    <t>teplota [°C]</t>
  </si>
  <si>
    <t>REGRESNÍ ANALÝZA</t>
  </si>
  <si>
    <t>REGRESNÍ ANALÝZA - TEPLOTA</t>
  </si>
  <si>
    <t>SUMA yi</t>
  </si>
  <si>
    <r>
      <t>xi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</si>
  <si>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 xml:space="preserve"> SUMA xi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</si>
  <si>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SUMA xi</t>
  </si>
  <si>
    <t>yi*xi</t>
  </si>
  <si>
    <t>SUMA  yi*xi</t>
  </si>
  <si>
    <t>n</t>
  </si>
  <si>
    <r>
      <t>(SUMA xi)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</si>
  <si>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b</t>
    </r>
    <r>
      <rPr>
        <vertAlign val="subscript"/>
        <sz val="11"/>
        <color theme="1"/>
        <rFont val="Calibri"/>
        <family val="2"/>
        <charset val="238"/>
        <scheme val="minor"/>
      </rPr>
      <t>0</t>
    </r>
  </si>
  <si>
    <r>
      <t>b</t>
    </r>
    <r>
      <rPr>
        <vertAlign val="subscript"/>
        <sz val="11"/>
        <color theme="1"/>
        <rFont val="Calibri"/>
        <family val="2"/>
        <charset val="238"/>
        <scheme val="minor"/>
      </rPr>
      <t>yx</t>
    </r>
  </si>
  <si>
    <r>
      <t>koef. determinace R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</si>
  <si>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KORELAČNÍ ANALÝZA</t>
  </si>
  <si>
    <t>ČDDD miliony [Kč]</t>
  </si>
  <si>
    <t>Faktor</t>
  </si>
  <si>
    <r>
      <t>b</t>
    </r>
    <r>
      <rPr>
        <b/>
        <vertAlign val="subscript"/>
        <sz val="11"/>
        <color theme="1"/>
        <rFont val="Calibri"/>
        <family val="2"/>
        <charset val="238"/>
        <scheme val="minor"/>
      </rPr>
      <t>yx</t>
    </r>
  </si>
  <si>
    <r>
      <t>R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</si>
  <si>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Sluneční svit</t>
  </si>
  <si>
    <t>Denní úhrn slunečního svitu v hodinách</t>
  </si>
  <si>
    <t>stanice: P1PLIB01</t>
  </si>
  <si>
    <t>rok</t>
  </si>
  <si>
    <t>měsíc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</si>
  <si>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</si>
  <si>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</si>
  <si>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</si>
  <si>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</si>
  <si>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</si>
  <si>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</si>
  <si>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</si>
  <si>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</si>
  <si>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</si>
  <si>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</si>
  <si>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</si>
  <si>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</si>
  <si>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</si>
  <si>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</si>
  <si>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</si>
  <si>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</si>
  <si>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</si>
  <si>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</si>
  <si>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</si>
  <si>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</si>
  <si>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</si>
  <si>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</si>
  <si>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</si>
  <si>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</si>
  <si>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</si>
  <si>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</si>
  <si>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</si>
  <si>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</si>
  <si>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</si>
  <si>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</si>
  <si>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</si>
  <si>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průměrná hodnota</t>
  </si>
  <si>
    <t>2012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</si>
  <si>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</si>
  <si>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</si>
  <si>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</si>
  <si>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</si>
  <si>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</si>
  <si>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</si>
  <si>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</si>
  <si>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</si>
  <si>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</si>
  <si>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</si>
  <si>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</si>
  <si>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</si>
  <si>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2013</t>
  </si>
  <si>
    <t>2014</t>
  </si>
  <si>
    <t>2015</t>
  </si>
  <si>
    <t>2016</t>
  </si>
  <si>
    <t>průměrné hodnoty v hodinách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</si>
  <si>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</si>
  <si>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</si>
  <si>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</si>
  <si>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</si>
  <si>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</si>
  <si>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</si>
  <si>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</si>
  <si>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</si>
  <si>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</si>
  <si>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</si>
  <si>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 xml:space="preserve">listopad </t>
  </si>
  <si>
    <t>prosinec</t>
  </si>
  <si>
    <t>2006</t>
  </si>
  <si>
    <t>2007</t>
  </si>
  <si>
    <t>2008</t>
  </si>
  <si>
    <t>2009</t>
  </si>
  <si>
    <t>2010</t>
  </si>
  <si>
    <t>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</si>
</sst>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_ ;\-#,##0\ "/>
    <numFmt numFmtId="166" formatCode="#,##0.0"/>
    <numFmt numFmtId="167" formatCode="0.0000%"/>
    <numFmt numFmtId="168" formatCode="0.000"/>
    <numFmt numFmtId="169" formatCode="0.0000"/>
    <numFmt numFmtId="170" formatCode="#,##0.000"/>
    <numFmt numFmtId="171" formatCode="0.000E+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0"/>
      <name val="Segoe UI"/>
      <family val="2"/>
      <charset val="238"/>
    </font>
    <font>
      <sz val="1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79">
    <xf numFmtId="0" fontId="0" fillId="0" borderId="0" xfId="0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3" fontId="0" fillId="0" borderId="0" xfId="0" applyNumberForma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2" borderId="4" xfId="0" applyNumberFormat="1" applyFill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wrapText="1"/>
    </xf>
    <xf numFmtId="168" fontId="0" fillId="2" borderId="3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0" fontId="0" fillId="0" borderId="0" xfId="0" applyFont="1"/>
    <xf numFmtId="165" fontId="2" fillId="0" borderId="1" xfId="2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165" fontId="2" fillId="0" borderId="1" xfId="3" applyNumberFormat="1" applyFont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168" fontId="0" fillId="2" borderId="3" xfId="0" applyNumberFormat="1" applyFont="1" applyFill="1" applyBorder="1" applyAlignment="1">
      <alignment horizontal="center"/>
    </xf>
    <xf numFmtId="168" fontId="0" fillId="2" borderId="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2" borderId="1" xfId="0" applyNumberFormat="1" applyFill="1" applyBorder="1"/>
    <xf numFmtId="166" fontId="0" fillId="2" borderId="1" xfId="0" applyNumberFormat="1" applyFill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9" fillId="3" borderId="1" xfId="0" applyNumberFormat="1" applyFont="1" applyFill="1" applyBorder="1" applyAlignment="1" applyProtection="1"/>
    <xf numFmtId="164" fontId="9" fillId="3" borderId="1" xfId="0" applyNumberFormat="1" applyFont="1" applyFill="1" applyBorder="1" applyAlignment="1" applyProtection="1"/>
    <xf numFmtId="164" fontId="10" fillId="3" borderId="1" xfId="0" applyNumberFormat="1" applyFont="1" applyFill="1" applyBorder="1" applyAlignment="1" applyProtection="1"/>
    <xf numFmtId="164" fontId="0" fillId="3" borderId="1" xfId="0" applyNumberFormat="1" applyFill="1" applyBorder="1"/>
    <xf numFmtId="0" fontId="9" fillId="0" borderId="1" xfId="0" applyNumberFormat="1" applyFont="1" applyFill="1" applyBorder="1" applyAlignment="1" applyProtection="1"/>
    <xf numFmtId="164" fontId="10" fillId="0" borderId="1" xfId="0" applyNumberFormat="1" applyFont="1" applyFill="1" applyBorder="1" applyAlignment="1" applyProtection="1"/>
    <xf numFmtId="164" fontId="9" fillId="0" borderId="1" xfId="0" applyNumberFormat="1" applyFont="1" applyFill="1" applyBorder="1" applyAlignment="1" applyProtection="1"/>
    <xf numFmtId="164" fontId="0" fillId="0" borderId="1" xfId="0" applyNumberFormat="1" applyBorder="1"/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</cellXfs>
  <cellStyles count="4">
    <cellStyle name="Normální" xfId="0" builtinId="0"/>
    <cellStyle name="Normální 2" xfId="3"/>
    <cellStyle name="normální_13710429" xfId="1"/>
    <cellStyle name="normální_D.1 Náhrady zam 00_Basic for regionalisation RH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Výpočet b</a:t>
            </a:r>
            <a:r>
              <a:rPr lang="cs-CZ" baseline="-25000"/>
              <a:t>0</a:t>
            </a:r>
            <a:r>
              <a:rPr lang="cs-CZ"/>
              <a:t>,</a:t>
            </a:r>
            <a:r>
              <a:rPr lang="cs-CZ" baseline="0"/>
              <a:t> b</a:t>
            </a:r>
            <a:r>
              <a:rPr lang="cs-CZ" baseline="-25000"/>
              <a:t>yx</a:t>
            </a:r>
            <a:r>
              <a:rPr lang="cs-CZ" baseline="0"/>
              <a:t> a R</a:t>
            </a:r>
            <a:r>
              <a:rPr lang="cs-CZ" baseline="30000"/>
              <a:t>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240100612423447"/>
                  <c:y val="0.1194083552055993"/>
                </c:manualLayout>
              </c:layout>
              <c:numFmt formatCode="General" sourceLinked="0"/>
            </c:trendlineLbl>
          </c:trendline>
          <c:xVal>
            <c:numRef>
              <c:f>'Teplota -regresní analýza'!$B$4:$B$135</c:f>
              <c:numCache>
                <c:formatCode>General</c:formatCode>
                <c:ptCount val="132"/>
                <c:pt idx="0">
                  <c:v>-5.3</c:v>
                </c:pt>
                <c:pt idx="1">
                  <c:v>-2.1</c:v>
                </c:pt>
                <c:pt idx="2">
                  <c:v>1</c:v>
                </c:pt>
                <c:pt idx="3">
                  <c:v>8.8000000000000007</c:v>
                </c:pt>
                <c:pt idx="4">
                  <c:v>13.4</c:v>
                </c:pt>
                <c:pt idx="5">
                  <c:v>17.600000000000001</c:v>
                </c:pt>
                <c:pt idx="6">
                  <c:v>22.2</c:v>
                </c:pt>
                <c:pt idx="7">
                  <c:v>15.7</c:v>
                </c:pt>
                <c:pt idx="8">
                  <c:v>16.399999999999999</c:v>
                </c:pt>
                <c:pt idx="9">
                  <c:v>10.6</c:v>
                </c:pt>
                <c:pt idx="10">
                  <c:v>6.2</c:v>
                </c:pt>
                <c:pt idx="11">
                  <c:v>3</c:v>
                </c:pt>
                <c:pt idx="12">
                  <c:v>4.0999999999999996</c:v>
                </c:pt>
                <c:pt idx="13">
                  <c:v>3.7</c:v>
                </c:pt>
                <c:pt idx="14">
                  <c:v>5.8</c:v>
                </c:pt>
                <c:pt idx="15">
                  <c:v>11.2</c:v>
                </c:pt>
                <c:pt idx="16">
                  <c:v>15.1</c:v>
                </c:pt>
                <c:pt idx="17">
                  <c:v>18.8</c:v>
                </c:pt>
                <c:pt idx="18">
                  <c:v>18.899999999999999</c:v>
                </c:pt>
                <c:pt idx="19">
                  <c:v>18.3</c:v>
                </c:pt>
                <c:pt idx="20">
                  <c:v>12</c:v>
                </c:pt>
                <c:pt idx="21">
                  <c:v>7.9</c:v>
                </c:pt>
                <c:pt idx="22">
                  <c:v>2</c:v>
                </c:pt>
                <c:pt idx="23">
                  <c:v>0.1</c:v>
                </c:pt>
                <c:pt idx="24">
                  <c:v>2.1</c:v>
                </c:pt>
                <c:pt idx="25">
                  <c:v>3.2</c:v>
                </c:pt>
                <c:pt idx="26">
                  <c:v>3.8</c:v>
                </c:pt>
                <c:pt idx="27">
                  <c:v>8.4</c:v>
                </c:pt>
                <c:pt idx="28">
                  <c:v>14.3</c:v>
                </c:pt>
                <c:pt idx="29">
                  <c:v>18.100000000000001</c:v>
                </c:pt>
                <c:pt idx="30">
                  <c:v>18.600000000000001</c:v>
                </c:pt>
                <c:pt idx="31">
                  <c:v>18.3</c:v>
                </c:pt>
                <c:pt idx="32">
                  <c:v>12.8</c:v>
                </c:pt>
                <c:pt idx="33">
                  <c:v>8.6999999999999993</c:v>
                </c:pt>
                <c:pt idx="34">
                  <c:v>4.7</c:v>
                </c:pt>
                <c:pt idx="35">
                  <c:v>1.2</c:v>
                </c:pt>
                <c:pt idx="36">
                  <c:v>-3.7</c:v>
                </c:pt>
                <c:pt idx="37">
                  <c:v>-0.2</c:v>
                </c:pt>
                <c:pt idx="38">
                  <c:v>4.0999999999999996</c:v>
                </c:pt>
                <c:pt idx="39">
                  <c:v>12.9</c:v>
                </c:pt>
                <c:pt idx="40">
                  <c:v>14.1</c:v>
                </c:pt>
                <c:pt idx="41">
                  <c:v>15.5</c:v>
                </c:pt>
                <c:pt idx="42">
                  <c:v>18.7</c:v>
                </c:pt>
                <c:pt idx="43">
                  <c:v>19.399999999999999</c:v>
                </c:pt>
                <c:pt idx="44">
                  <c:v>15.6</c:v>
                </c:pt>
                <c:pt idx="45">
                  <c:v>8</c:v>
                </c:pt>
                <c:pt idx="46">
                  <c:v>6.3</c:v>
                </c:pt>
                <c:pt idx="47">
                  <c:v>-0.5</c:v>
                </c:pt>
                <c:pt idx="48">
                  <c:v>-4.4000000000000004</c:v>
                </c:pt>
                <c:pt idx="49">
                  <c:v>-1.2</c:v>
                </c:pt>
                <c:pt idx="50">
                  <c:v>3.6</c:v>
                </c:pt>
                <c:pt idx="51">
                  <c:v>8.9</c:v>
                </c:pt>
                <c:pt idx="52">
                  <c:v>12.1</c:v>
                </c:pt>
                <c:pt idx="53">
                  <c:v>17.399999999999999</c:v>
                </c:pt>
                <c:pt idx="54">
                  <c:v>20.9</c:v>
                </c:pt>
                <c:pt idx="55">
                  <c:v>17.7</c:v>
                </c:pt>
                <c:pt idx="56">
                  <c:v>11.9</c:v>
                </c:pt>
                <c:pt idx="57">
                  <c:v>6.8</c:v>
                </c:pt>
                <c:pt idx="58">
                  <c:v>5.2</c:v>
                </c:pt>
                <c:pt idx="59">
                  <c:v>-4.7</c:v>
                </c:pt>
                <c:pt idx="60">
                  <c:v>-0.5</c:v>
                </c:pt>
                <c:pt idx="61">
                  <c:v>-1.2</c:v>
                </c:pt>
                <c:pt idx="62">
                  <c:v>4.7</c:v>
                </c:pt>
                <c:pt idx="63">
                  <c:v>11.4</c:v>
                </c:pt>
                <c:pt idx="64">
                  <c:v>14.2</c:v>
                </c:pt>
                <c:pt idx="65">
                  <c:v>17.7</c:v>
                </c:pt>
                <c:pt idx="66">
                  <c:v>17</c:v>
                </c:pt>
                <c:pt idx="67">
                  <c:v>18.5</c:v>
                </c:pt>
                <c:pt idx="68">
                  <c:v>15.2</c:v>
                </c:pt>
                <c:pt idx="69">
                  <c:v>8.5</c:v>
                </c:pt>
                <c:pt idx="70">
                  <c:v>3</c:v>
                </c:pt>
                <c:pt idx="71">
                  <c:v>3</c:v>
                </c:pt>
                <c:pt idx="72">
                  <c:v>1.1000000000000001</c:v>
                </c:pt>
                <c:pt idx="73">
                  <c:v>-4.3</c:v>
                </c:pt>
                <c:pt idx="74">
                  <c:v>6.2</c:v>
                </c:pt>
                <c:pt idx="75">
                  <c:v>9.1</c:v>
                </c:pt>
                <c:pt idx="76">
                  <c:v>15.3</c:v>
                </c:pt>
                <c:pt idx="77">
                  <c:v>17.600000000000001</c:v>
                </c:pt>
                <c:pt idx="78">
                  <c:v>18.7</c:v>
                </c:pt>
                <c:pt idx="79">
                  <c:v>19</c:v>
                </c:pt>
                <c:pt idx="80">
                  <c:v>13.8</c:v>
                </c:pt>
                <c:pt idx="81">
                  <c:v>7.7</c:v>
                </c:pt>
                <c:pt idx="82">
                  <c:v>5.0999999999999996</c:v>
                </c:pt>
                <c:pt idx="83">
                  <c:v>-0.4</c:v>
                </c:pt>
                <c:pt idx="84">
                  <c:v>-1</c:v>
                </c:pt>
                <c:pt idx="85">
                  <c:v>-0.8</c:v>
                </c:pt>
                <c:pt idx="86">
                  <c:v>-0.2</c:v>
                </c:pt>
                <c:pt idx="87">
                  <c:v>8.9</c:v>
                </c:pt>
                <c:pt idx="88">
                  <c:v>12.4</c:v>
                </c:pt>
                <c:pt idx="89">
                  <c:v>16.5</c:v>
                </c:pt>
                <c:pt idx="90">
                  <c:v>20.2</c:v>
                </c:pt>
                <c:pt idx="91">
                  <c:v>18.100000000000001</c:v>
                </c:pt>
                <c:pt idx="92">
                  <c:v>12.7</c:v>
                </c:pt>
                <c:pt idx="93">
                  <c:v>9.5</c:v>
                </c:pt>
                <c:pt idx="94">
                  <c:v>4.5999999999999996</c:v>
                </c:pt>
                <c:pt idx="95">
                  <c:v>1.8</c:v>
                </c:pt>
                <c:pt idx="96">
                  <c:v>1.1000000000000001</c:v>
                </c:pt>
                <c:pt idx="97">
                  <c:v>2.7</c:v>
                </c:pt>
                <c:pt idx="98">
                  <c:v>6.9</c:v>
                </c:pt>
                <c:pt idx="99">
                  <c:v>10.7</c:v>
                </c:pt>
                <c:pt idx="100">
                  <c:v>12.6</c:v>
                </c:pt>
                <c:pt idx="101">
                  <c:v>16.7</c:v>
                </c:pt>
                <c:pt idx="102">
                  <c:v>20.100000000000001</c:v>
                </c:pt>
                <c:pt idx="103">
                  <c:v>16.600000000000001</c:v>
                </c:pt>
                <c:pt idx="104">
                  <c:v>14.8</c:v>
                </c:pt>
                <c:pt idx="105">
                  <c:v>10.6</c:v>
                </c:pt>
                <c:pt idx="106">
                  <c:v>6.5</c:v>
                </c:pt>
                <c:pt idx="107">
                  <c:v>2.5</c:v>
                </c:pt>
                <c:pt idx="108">
                  <c:v>1.9</c:v>
                </c:pt>
                <c:pt idx="109">
                  <c:v>0.6</c:v>
                </c:pt>
                <c:pt idx="110">
                  <c:v>4.9000000000000004</c:v>
                </c:pt>
                <c:pt idx="111">
                  <c:v>8.5</c:v>
                </c:pt>
                <c:pt idx="112">
                  <c:v>13.3</c:v>
                </c:pt>
                <c:pt idx="113">
                  <c:v>16.600000000000001</c:v>
                </c:pt>
                <c:pt idx="114">
                  <c:v>20.9</c:v>
                </c:pt>
                <c:pt idx="115">
                  <c:v>22.2</c:v>
                </c:pt>
                <c:pt idx="116">
                  <c:v>13.7</c:v>
                </c:pt>
                <c:pt idx="117">
                  <c:v>8.4</c:v>
                </c:pt>
                <c:pt idx="118">
                  <c:v>6.6</c:v>
                </c:pt>
                <c:pt idx="119">
                  <c:v>5</c:v>
                </c:pt>
                <c:pt idx="120">
                  <c:v>-0.4</c:v>
                </c:pt>
                <c:pt idx="121">
                  <c:v>3.6</c:v>
                </c:pt>
                <c:pt idx="122">
                  <c:v>4</c:v>
                </c:pt>
                <c:pt idx="123">
                  <c:v>8.3000000000000007</c:v>
                </c:pt>
                <c:pt idx="124">
                  <c:v>14.2</c:v>
                </c:pt>
                <c:pt idx="125">
                  <c:v>17.8</c:v>
                </c:pt>
                <c:pt idx="126">
                  <c:v>19.3</c:v>
                </c:pt>
                <c:pt idx="127">
                  <c:v>17.899999999999999</c:v>
                </c:pt>
                <c:pt idx="128">
                  <c:v>16.8</c:v>
                </c:pt>
                <c:pt idx="129">
                  <c:v>8.1999999999999993</c:v>
                </c:pt>
                <c:pt idx="130">
                  <c:v>3.1</c:v>
                </c:pt>
                <c:pt idx="131">
                  <c:v>0.5</c:v>
                </c:pt>
              </c:numCache>
            </c:numRef>
          </c:xVal>
          <c:yVal>
            <c:numRef>
              <c:f>'Teplota -regresní analýza'!$A$4:$A$135</c:f>
              <c:numCache>
                <c:formatCode>#,##0</c:formatCode>
                <c:ptCount val="132"/>
                <c:pt idx="0">
                  <c:v>627167</c:v>
                </c:pt>
                <c:pt idx="1">
                  <c:v>545980</c:v>
                </c:pt>
                <c:pt idx="2">
                  <c:v>580386</c:v>
                </c:pt>
                <c:pt idx="3">
                  <c:v>481378</c:v>
                </c:pt>
                <c:pt idx="4">
                  <c:v>457986</c:v>
                </c:pt>
                <c:pt idx="5">
                  <c:v>455338</c:v>
                </c:pt>
                <c:pt idx="6">
                  <c:v>446186</c:v>
                </c:pt>
                <c:pt idx="7">
                  <c:v>436811</c:v>
                </c:pt>
                <c:pt idx="8">
                  <c:v>440911</c:v>
                </c:pt>
                <c:pt idx="9">
                  <c:v>503504</c:v>
                </c:pt>
                <c:pt idx="10">
                  <c:v>545260</c:v>
                </c:pt>
                <c:pt idx="11">
                  <c:v>563821</c:v>
                </c:pt>
                <c:pt idx="12">
                  <c:v>579880</c:v>
                </c:pt>
                <c:pt idx="13">
                  <c:v>514808</c:v>
                </c:pt>
                <c:pt idx="14">
                  <c:v>547924</c:v>
                </c:pt>
                <c:pt idx="15">
                  <c:v>475470</c:v>
                </c:pt>
                <c:pt idx="16">
                  <c:v>475629</c:v>
                </c:pt>
                <c:pt idx="17">
                  <c:v>462260</c:v>
                </c:pt>
                <c:pt idx="18">
                  <c:v>450101</c:v>
                </c:pt>
                <c:pt idx="19">
                  <c:v>459450</c:v>
                </c:pt>
                <c:pt idx="20">
                  <c:v>469357</c:v>
                </c:pt>
                <c:pt idx="21">
                  <c:v>543003</c:v>
                </c:pt>
                <c:pt idx="22">
                  <c:v>589961</c:v>
                </c:pt>
                <c:pt idx="23">
                  <c:v>604297</c:v>
                </c:pt>
                <c:pt idx="24">
                  <c:v>606503</c:v>
                </c:pt>
                <c:pt idx="25">
                  <c:v>551732</c:v>
                </c:pt>
                <c:pt idx="26">
                  <c:v>573837</c:v>
                </c:pt>
                <c:pt idx="27">
                  <c:v>524174</c:v>
                </c:pt>
                <c:pt idx="28">
                  <c:v>489390</c:v>
                </c:pt>
                <c:pt idx="29">
                  <c:v>472897</c:v>
                </c:pt>
                <c:pt idx="30">
                  <c:v>470536</c:v>
                </c:pt>
                <c:pt idx="31">
                  <c:v>469601</c:v>
                </c:pt>
                <c:pt idx="32">
                  <c:v>495206</c:v>
                </c:pt>
                <c:pt idx="33">
                  <c:v>545741</c:v>
                </c:pt>
                <c:pt idx="34">
                  <c:v>569870</c:v>
                </c:pt>
                <c:pt idx="35">
                  <c:v>603029</c:v>
                </c:pt>
                <c:pt idx="36">
                  <c:v>643562</c:v>
                </c:pt>
                <c:pt idx="37">
                  <c:v>564295</c:v>
                </c:pt>
                <c:pt idx="38">
                  <c:v>586559</c:v>
                </c:pt>
                <c:pt idx="39">
                  <c:v>487917</c:v>
                </c:pt>
                <c:pt idx="40">
                  <c:v>485355</c:v>
                </c:pt>
                <c:pt idx="41">
                  <c:v>470683</c:v>
                </c:pt>
                <c:pt idx="42">
                  <c:v>464393</c:v>
                </c:pt>
                <c:pt idx="43">
                  <c:v>465019</c:v>
                </c:pt>
                <c:pt idx="44">
                  <c:v>463927</c:v>
                </c:pt>
                <c:pt idx="45">
                  <c:v>545148</c:v>
                </c:pt>
                <c:pt idx="46">
                  <c:v>554477</c:v>
                </c:pt>
                <c:pt idx="47">
                  <c:v>607773</c:v>
                </c:pt>
                <c:pt idx="48">
                  <c:v>639524</c:v>
                </c:pt>
                <c:pt idx="49">
                  <c:v>564691</c:v>
                </c:pt>
                <c:pt idx="50">
                  <c:v>578306</c:v>
                </c:pt>
                <c:pt idx="51">
                  <c:v>504814</c:v>
                </c:pt>
                <c:pt idx="52">
                  <c:v>500540</c:v>
                </c:pt>
                <c:pt idx="53">
                  <c:v>476147</c:v>
                </c:pt>
                <c:pt idx="54">
                  <c:v>479964</c:v>
                </c:pt>
                <c:pt idx="55">
                  <c:v>472370</c:v>
                </c:pt>
                <c:pt idx="56">
                  <c:v>482162</c:v>
                </c:pt>
                <c:pt idx="57">
                  <c:v>542400</c:v>
                </c:pt>
                <c:pt idx="58">
                  <c:v>562558</c:v>
                </c:pt>
                <c:pt idx="59">
                  <c:v>647022</c:v>
                </c:pt>
                <c:pt idx="60">
                  <c:v>619668</c:v>
                </c:pt>
                <c:pt idx="61">
                  <c:v>565096</c:v>
                </c:pt>
                <c:pt idx="62">
                  <c:v>575630</c:v>
                </c:pt>
                <c:pt idx="63">
                  <c:v>493361</c:v>
                </c:pt>
                <c:pt idx="64">
                  <c:v>499105</c:v>
                </c:pt>
                <c:pt idx="65">
                  <c:v>476089</c:v>
                </c:pt>
                <c:pt idx="66">
                  <c:v>453995</c:v>
                </c:pt>
                <c:pt idx="67">
                  <c:v>475111</c:v>
                </c:pt>
                <c:pt idx="68">
                  <c:v>467001</c:v>
                </c:pt>
                <c:pt idx="69">
                  <c:v>531537</c:v>
                </c:pt>
                <c:pt idx="70">
                  <c:v>570160</c:v>
                </c:pt>
                <c:pt idx="71">
                  <c:v>583923</c:v>
                </c:pt>
                <c:pt idx="72">
                  <c:v>599650</c:v>
                </c:pt>
                <c:pt idx="73">
                  <c:v>598566</c:v>
                </c:pt>
                <c:pt idx="74">
                  <c:v>547445</c:v>
                </c:pt>
                <c:pt idx="75">
                  <c:v>500795</c:v>
                </c:pt>
                <c:pt idx="76">
                  <c:v>481234</c:v>
                </c:pt>
                <c:pt idx="77">
                  <c:v>464437</c:v>
                </c:pt>
                <c:pt idx="78">
                  <c:v>466597</c:v>
                </c:pt>
                <c:pt idx="79">
                  <c:v>477154</c:v>
                </c:pt>
                <c:pt idx="80">
                  <c:v>459483</c:v>
                </c:pt>
                <c:pt idx="81">
                  <c:v>538674</c:v>
                </c:pt>
                <c:pt idx="82">
                  <c:v>556316</c:v>
                </c:pt>
                <c:pt idx="83">
                  <c:v>588043</c:v>
                </c:pt>
                <c:pt idx="84">
                  <c:v>610592</c:v>
                </c:pt>
                <c:pt idx="85">
                  <c:v>541382</c:v>
                </c:pt>
                <c:pt idx="86">
                  <c:v>590341</c:v>
                </c:pt>
                <c:pt idx="87">
                  <c:v>511243</c:v>
                </c:pt>
                <c:pt idx="88">
                  <c:v>487060</c:v>
                </c:pt>
                <c:pt idx="89">
                  <c:v>464407</c:v>
                </c:pt>
                <c:pt idx="90">
                  <c:v>463819</c:v>
                </c:pt>
                <c:pt idx="91">
                  <c:v>469704</c:v>
                </c:pt>
                <c:pt idx="92">
                  <c:v>469237</c:v>
                </c:pt>
                <c:pt idx="93">
                  <c:v>528690</c:v>
                </c:pt>
                <c:pt idx="94">
                  <c:v>566072</c:v>
                </c:pt>
                <c:pt idx="95">
                  <c:v>598427</c:v>
                </c:pt>
                <c:pt idx="96">
                  <c:v>589946</c:v>
                </c:pt>
                <c:pt idx="97">
                  <c:v>518140</c:v>
                </c:pt>
                <c:pt idx="98">
                  <c:v>535502</c:v>
                </c:pt>
                <c:pt idx="99">
                  <c:v>484162</c:v>
                </c:pt>
                <c:pt idx="100">
                  <c:v>483409</c:v>
                </c:pt>
                <c:pt idx="101">
                  <c:v>458731</c:v>
                </c:pt>
                <c:pt idx="102">
                  <c:v>472775</c:v>
                </c:pt>
                <c:pt idx="103">
                  <c:v>456706</c:v>
                </c:pt>
                <c:pt idx="104">
                  <c:v>468554</c:v>
                </c:pt>
                <c:pt idx="105">
                  <c:v>512951</c:v>
                </c:pt>
                <c:pt idx="106">
                  <c:v>533249</c:v>
                </c:pt>
                <c:pt idx="107">
                  <c:v>575409</c:v>
                </c:pt>
                <c:pt idx="108">
                  <c:v>582815</c:v>
                </c:pt>
                <c:pt idx="109">
                  <c:v>532745</c:v>
                </c:pt>
                <c:pt idx="110">
                  <c:v>549757</c:v>
                </c:pt>
                <c:pt idx="111">
                  <c:v>497372</c:v>
                </c:pt>
                <c:pt idx="112">
                  <c:v>475098</c:v>
                </c:pt>
                <c:pt idx="113">
                  <c:v>462062</c:v>
                </c:pt>
                <c:pt idx="114">
                  <c:v>475289</c:v>
                </c:pt>
                <c:pt idx="115">
                  <c:v>484224</c:v>
                </c:pt>
                <c:pt idx="116">
                  <c:v>463618</c:v>
                </c:pt>
                <c:pt idx="117">
                  <c:v>528039</c:v>
                </c:pt>
                <c:pt idx="118">
                  <c:v>535051</c:v>
                </c:pt>
                <c:pt idx="119">
                  <c:v>553393</c:v>
                </c:pt>
                <c:pt idx="120">
                  <c:v>595164</c:v>
                </c:pt>
                <c:pt idx="121">
                  <c:v>536186</c:v>
                </c:pt>
                <c:pt idx="122">
                  <c:v>557570</c:v>
                </c:pt>
                <c:pt idx="123">
                  <c:v>499540</c:v>
                </c:pt>
                <c:pt idx="124">
                  <c:v>486978</c:v>
                </c:pt>
                <c:pt idx="125">
                  <c:v>469108</c:v>
                </c:pt>
                <c:pt idx="126">
                  <c:v>462806</c:v>
                </c:pt>
                <c:pt idx="127">
                  <c:v>467425</c:v>
                </c:pt>
                <c:pt idx="128">
                  <c:v>473494</c:v>
                </c:pt>
                <c:pt idx="129">
                  <c:v>528769</c:v>
                </c:pt>
                <c:pt idx="130">
                  <c:v>564610</c:v>
                </c:pt>
                <c:pt idx="131">
                  <c:v>599338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5520"/>
        <c:axId val="208317056"/>
      </c:scatterChart>
      <c:valAx>
        <c:axId val="20831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317056"/>
        <c:crosses val="autoZero"/>
        <c:crossBetween val="midCat"/>
      </c:valAx>
      <c:valAx>
        <c:axId val="208317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315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Sluneční</a:t>
            </a:r>
            <a:r>
              <a:rPr lang="cs-CZ" baseline="0"/>
              <a:t> svit</a:t>
            </a:r>
            <a:endParaRPr lang="cs-CZ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6.0104986876640418E-4"/>
                  <c:y val="0.16528361038203557"/>
                </c:manualLayout>
              </c:layout>
              <c:numFmt formatCode="General" sourceLinked="0"/>
            </c:trendlineLbl>
          </c:trendline>
          <c:xVal>
            <c:numRef>
              <c:f>'Ostatní faktory - regresní an.'!$B$4:$B$135</c:f>
              <c:numCache>
                <c:formatCode>0.0</c:formatCode>
                <c:ptCount val="132"/>
                <c:pt idx="0">
                  <c:v>2.2709677419354839</c:v>
                </c:pt>
                <c:pt idx="1">
                  <c:v>2.6928571428571431</c:v>
                </c:pt>
                <c:pt idx="2">
                  <c:v>2.8967741935483859</c:v>
                </c:pt>
                <c:pt idx="3">
                  <c:v>4.9433333333333334</c:v>
                </c:pt>
                <c:pt idx="4">
                  <c:v>7.1612903225806459</c:v>
                </c:pt>
                <c:pt idx="5">
                  <c:v>8.7666666666666675</c:v>
                </c:pt>
                <c:pt idx="6">
                  <c:v>10.716129032258069</c:v>
                </c:pt>
                <c:pt idx="7">
                  <c:v>4.1354838709677422</c:v>
                </c:pt>
                <c:pt idx="8">
                  <c:v>7.2766666666666673</c:v>
                </c:pt>
                <c:pt idx="9">
                  <c:v>4.161290322580645</c:v>
                </c:pt>
                <c:pt idx="10">
                  <c:v>1.45</c:v>
                </c:pt>
                <c:pt idx="11">
                  <c:v>1.5258064516129031</c:v>
                </c:pt>
                <c:pt idx="12">
                  <c:v>1.4225806451612903</c:v>
                </c:pt>
                <c:pt idx="13">
                  <c:v>2.0535714285714284</c:v>
                </c:pt>
                <c:pt idx="14">
                  <c:v>4.3322580645161297</c:v>
                </c:pt>
                <c:pt idx="15">
                  <c:v>9.2299999999999986</c:v>
                </c:pt>
                <c:pt idx="16">
                  <c:v>7.3451612903225811</c:v>
                </c:pt>
                <c:pt idx="17">
                  <c:v>7.5366666666666653</c:v>
                </c:pt>
                <c:pt idx="18">
                  <c:v>7.0387096774193552</c:v>
                </c:pt>
                <c:pt idx="19">
                  <c:v>6.9290322580645167</c:v>
                </c:pt>
                <c:pt idx="20">
                  <c:v>4.7633333333333336</c:v>
                </c:pt>
                <c:pt idx="21">
                  <c:v>3.2000000000000006</c:v>
                </c:pt>
                <c:pt idx="22">
                  <c:v>1.5233333333333334</c:v>
                </c:pt>
                <c:pt idx="23">
                  <c:v>0.84516129032258058</c:v>
                </c:pt>
                <c:pt idx="24">
                  <c:v>1.5935483870967742</c:v>
                </c:pt>
                <c:pt idx="25">
                  <c:v>3.6689655172413795</c:v>
                </c:pt>
                <c:pt idx="26">
                  <c:v>3.661290322580645</c:v>
                </c:pt>
                <c:pt idx="27">
                  <c:v>4.3933333333333335</c:v>
                </c:pt>
                <c:pt idx="28">
                  <c:v>6.9967741935483874</c:v>
                </c:pt>
                <c:pt idx="29">
                  <c:v>7.7633333333333336</c:v>
                </c:pt>
                <c:pt idx="30">
                  <c:v>6.4580645161290322</c:v>
                </c:pt>
                <c:pt idx="31">
                  <c:v>6.8967741935483886</c:v>
                </c:pt>
                <c:pt idx="32">
                  <c:v>4.9133333333333322</c:v>
                </c:pt>
                <c:pt idx="33">
                  <c:v>3.6096774193548384</c:v>
                </c:pt>
                <c:pt idx="34">
                  <c:v>1.46</c:v>
                </c:pt>
                <c:pt idx="35">
                  <c:v>1.3516129032258066</c:v>
                </c:pt>
                <c:pt idx="36">
                  <c:v>1.2548387096774196</c:v>
                </c:pt>
                <c:pt idx="37">
                  <c:v>1.0571428571428572</c:v>
                </c:pt>
                <c:pt idx="38">
                  <c:v>2.1096774193548389</c:v>
                </c:pt>
                <c:pt idx="39">
                  <c:v>8.8233333333333341</c:v>
                </c:pt>
                <c:pt idx="40">
                  <c:v>6.080645161290323</c:v>
                </c:pt>
                <c:pt idx="41">
                  <c:v>5.0599999999999987</c:v>
                </c:pt>
                <c:pt idx="42">
                  <c:v>6.6741935483870973</c:v>
                </c:pt>
                <c:pt idx="43">
                  <c:v>8.2129032258064498</c:v>
                </c:pt>
                <c:pt idx="44">
                  <c:v>5.7966666666666669</c:v>
                </c:pt>
                <c:pt idx="45">
                  <c:v>1.9161290322580646</c:v>
                </c:pt>
                <c:pt idx="46">
                  <c:v>2.5133333333333336</c:v>
                </c:pt>
                <c:pt idx="47">
                  <c:v>1.209677419354839</c:v>
                </c:pt>
                <c:pt idx="48">
                  <c:v>0.93548387096774188</c:v>
                </c:pt>
                <c:pt idx="49">
                  <c:v>1.675</c:v>
                </c:pt>
                <c:pt idx="50">
                  <c:v>4.661290322580645</c:v>
                </c:pt>
                <c:pt idx="51">
                  <c:v>7.3166666666666673</c:v>
                </c:pt>
                <c:pt idx="52">
                  <c:v>2.6096774193548389</c:v>
                </c:pt>
                <c:pt idx="53">
                  <c:v>8.3100000000000023</c:v>
                </c:pt>
                <c:pt idx="54">
                  <c:v>8.8258064516129036</c:v>
                </c:pt>
                <c:pt idx="55">
                  <c:v>5.8741935483870948</c:v>
                </c:pt>
                <c:pt idx="56">
                  <c:v>4.9066666666666663</c:v>
                </c:pt>
                <c:pt idx="57">
                  <c:v>4.3774193548387093</c:v>
                </c:pt>
                <c:pt idx="58">
                  <c:v>1.9533333333333336</c:v>
                </c:pt>
                <c:pt idx="59">
                  <c:v>1.0161290322580645</c:v>
                </c:pt>
                <c:pt idx="60">
                  <c:v>1.7838709677419358</c:v>
                </c:pt>
                <c:pt idx="61">
                  <c:v>3.6928571428571431</c:v>
                </c:pt>
                <c:pt idx="62">
                  <c:v>6.2903225806451637</c:v>
                </c:pt>
                <c:pt idx="63">
                  <c:v>7.6733333333333329</c:v>
                </c:pt>
                <c:pt idx="64">
                  <c:v>9.622580645161289</c:v>
                </c:pt>
                <c:pt idx="65">
                  <c:v>8.3633333333333333</c:v>
                </c:pt>
                <c:pt idx="66">
                  <c:v>6.112903225806452</c:v>
                </c:pt>
                <c:pt idx="67">
                  <c:v>7.3806451612903237</c:v>
                </c:pt>
                <c:pt idx="68">
                  <c:v>7.2333333333333316</c:v>
                </c:pt>
                <c:pt idx="69">
                  <c:v>3.8225806451612891</c:v>
                </c:pt>
                <c:pt idx="70">
                  <c:v>2.2233333333333336</c:v>
                </c:pt>
                <c:pt idx="71">
                  <c:v>1.5225806451612902</c:v>
                </c:pt>
                <c:pt idx="72">
                  <c:v>2.5709677419354846</c:v>
                </c:pt>
                <c:pt idx="73">
                  <c:v>3.7413793103448274</c:v>
                </c:pt>
                <c:pt idx="74">
                  <c:v>6.2967741935483881</c:v>
                </c:pt>
                <c:pt idx="75">
                  <c:v>6.5733333333333341</c:v>
                </c:pt>
                <c:pt idx="76">
                  <c:v>8.6322580645161278</c:v>
                </c:pt>
                <c:pt idx="77">
                  <c:v>7.3466666666666649</c:v>
                </c:pt>
                <c:pt idx="78">
                  <c:v>7.4612903225806448</c:v>
                </c:pt>
                <c:pt idx="79">
                  <c:v>8.312903225806453</c:v>
                </c:pt>
                <c:pt idx="80">
                  <c:v>6.5000000000000009</c:v>
                </c:pt>
                <c:pt idx="81">
                  <c:v>3.0741935483870972</c:v>
                </c:pt>
                <c:pt idx="82">
                  <c:v>1.3533333333333331</c:v>
                </c:pt>
                <c:pt idx="83">
                  <c:v>1.8516129032258064</c:v>
                </c:pt>
                <c:pt idx="84">
                  <c:v>0.67096774193548392</c:v>
                </c:pt>
                <c:pt idx="85">
                  <c:v>0.91428571428571426</c:v>
                </c:pt>
                <c:pt idx="86">
                  <c:v>4.0290322580645164</c:v>
                </c:pt>
                <c:pt idx="87">
                  <c:v>4.97</c:v>
                </c:pt>
                <c:pt idx="88">
                  <c:v>4.4516129032258052</c:v>
                </c:pt>
                <c:pt idx="89">
                  <c:v>6.6899999999999995</c:v>
                </c:pt>
                <c:pt idx="90">
                  <c:v>9.5935483870967726</c:v>
                </c:pt>
                <c:pt idx="91">
                  <c:v>7.4967741935483874</c:v>
                </c:pt>
                <c:pt idx="92">
                  <c:v>3.9499999999999997</c:v>
                </c:pt>
                <c:pt idx="93">
                  <c:v>4.193548387096774</c:v>
                </c:pt>
                <c:pt idx="94">
                  <c:v>1.0766666666666669</c:v>
                </c:pt>
                <c:pt idx="95">
                  <c:v>1.9419354838709679</c:v>
                </c:pt>
                <c:pt idx="96">
                  <c:v>1.2258064516129035</c:v>
                </c:pt>
                <c:pt idx="97">
                  <c:v>3.8785714285714286</c:v>
                </c:pt>
                <c:pt idx="98">
                  <c:v>5.2935483870967728</c:v>
                </c:pt>
                <c:pt idx="99">
                  <c:v>5.42</c:v>
                </c:pt>
                <c:pt idx="100">
                  <c:v>5.6806451612903235</c:v>
                </c:pt>
                <c:pt idx="101">
                  <c:v>8.1433333333333326</c:v>
                </c:pt>
                <c:pt idx="102">
                  <c:v>7.8580645161290308</c:v>
                </c:pt>
                <c:pt idx="103">
                  <c:v>5.1838709677419361</c:v>
                </c:pt>
                <c:pt idx="104">
                  <c:v>4.4733333333333327</c:v>
                </c:pt>
                <c:pt idx="105">
                  <c:v>2.5419354838709673</c:v>
                </c:pt>
                <c:pt idx="106">
                  <c:v>1.1066666666666665</c:v>
                </c:pt>
                <c:pt idx="107">
                  <c:v>0.61290322580645162</c:v>
                </c:pt>
                <c:pt idx="108">
                  <c:v>0.96451612903225814</c:v>
                </c:pt>
                <c:pt idx="109">
                  <c:v>3.0964285714285715</c:v>
                </c:pt>
                <c:pt idx="110">
                  <c:v>4.9838709677419342</c:v>
                </c:pt>
                <c:pt idx="111">
                  <c:v>6.6700000000000008</c:v>
                </c:pt>
                <c:pt idx="112">
                  <c:v>6</c:v>
                </c:pt>
                <c:pt idx="113">
                  <c:v>6.8233333333333333</c:v>
                </c:pt>
                <c:pt idx="114">
                  <c:v>8.4225806451612879</c:v>
                </c:pt>
                <c:pt idx="115">
                  <c:v>8.2161290322580651</c:v>
                </c:pt>
                <c:pt idx="116">
                  <c:v>5.0600000000000005</c:v>
                </c:pt>
                <c:pt idx="117">
                  <c:v>2.838709677419355</c:v>
                </c:pt>
                <c:pt idx="118">
                  <c:v>2.6833333333333331</c:v>
                </c:pt>
                <c:pt idx="119">
                  <c:v>2.2193548387096778</c:v>
                </c:pt>
                <c:pt idx="120">
                  <c:v>1.6161290322580644</c:v>
                </c:pt>
                <c:pt idx="121">
                  <c:v>2.2551724137931037</c:v>
                </c:pt>
                <c:pt idx="122">
                  <c:v>2.7677419354838708</c:v>
                </c:pt>
                <c:pt idx="123">
                  <c:v>5.0466666666666669</c:v>
                </c:pt>
                <c:pt idx="124">
                  <c:v>6.5451612903225795</c:v>
                </c:pt>
                <c:pt idx="125">
                  <c:v>6.8</c:v>
                </c:pt>
                <c:pt idx="126">
                  <c:v>6.5935483870967735</c:v>
                </c:pt>
                <c:pt idx="127">
                  <c:v>7.5290322580645164</c:v>
                </c:pt>
                <c:pt idx="128">
                  <c:v>7.4900000000000011</c:v>
                </c:pt>
                <c:pt idx="129">
                  <c:v>1.7193548387096775</c:v>
                </c:pt>
                <c:pt idx="130">
                  <c:v>2.436666666666667</c:v>
                </c:pt>
                <c:pt idx="131">
                  <c:v>1.5838709677419358</c:v>
                </c:pt>
              </c:numCache>
            </c:numRef>
          </c:xVal>
          <c:yVal>
            <c:numRef>
              <c:f>'Ostatní faktory - regresní an.'!$A$4:$A$135</c:f>
              <c:numCache>
                <c:formatCode>#,##0</c:formatCode>
                <c:ptCount val="132"/>
                <c:pt idx="0">
                  <c:v>627167</c:v>
                </c:pt>
                <c:pt idx="1">
                  <c:v>545980</c:v>
                </c:pt>
                <c:pt idx="2">
                  <c:v>580386</c:v>
                </c:pt>
                <c:pt idx="3">
                  <c:v>481378</c:v>
                </c:pt>
                <c:pt idx="4">
                  <c:v>457986</c:v>
                </c:pt>
                <c:pt idx="5">
                  <c:v>455338</c:v>
                </c:pt>
                <c:pt idx="6">
                  <c:v>446186</c:v>
                </c:pt>
                <c:pt idx="7">
                  <c:v>436811</c:v>
                </c:pt>
                <c:pt idx="8">
                  <c:v>440911</c:v>
                </c:pt>
                <c:pt idx="9">
                  <c:v>503504</c:v>
                </c:pt>
                <c:pt idx="10">
                  <c:v>545260</c:v>
                </c:pt>
                <c:pt idx="11">
                  <c:v>563821</c:v>
                </c:pt>
                <c:pt idx="12">
                  <c:v>579880</c:v>
                </c:pt>
                <c:pt idx="13">
                  <c:v>514808</c:v>
                </c:pt>
                <c:pt idx="14">
                  <c:v>547924</c:v>
                </c:pt>
                <c:pt idx="15">
                  <c:v>475470</c:v>
                </c:pt>
                <c:pt idx="16">
                  <c:v>475629</c:v>
                </c:pt>
                <c:pt idx="17">
                  <c:v>462260</c:v>
                </c:pt>
                <c:pt idx="18">
                  <c:v>450101</c:v>
                </c:pt>
                <c:pt idx="19">
                  <c:v>459450</c:v>
                </c:pt>
                <c:pt idx="20">
                  <c:v>469357</c:v>
                </c:pt>
                <c:pt idx="21">
                  <c:v>543003</c:v>
                </c:pt>
                <c:pt idx="22">
                  <c:v>589961</c:v>
                </c:pt>
                <c:pt idx="23">
                  <c:v>604297</c:v>
                </c:pt>
                <c:pt idx="24">
                  <c:v>606503</c:v>
                </c:pt>
                <c:pt idx="25">
                  <c:v>551732</c:v>
                </c:pt>
                <c:pt idx="26">
                  <c:v>573837</c:v>
                </c:pt>
                <c:pt idx="27">
                  <c:v>524174</c:v>
                </c:pt>
                <c:pt idx="28">
                  <c:v>489390</c:v>
                </c:pt>
                <c:pt idx="29">
                  <c:v>472897</c:v>
                </c:pt>
                <c:pt idx="30">
                  <c:v>470536</c:v>
                </c:pt>
                <c:pt idx="31">
                  <c:v>469601</c:v>
                </c:pt>
                <c:pt idx="32">
                  <c:v>495206</c:v>
                </c:pt>
                <c:pt idx="33">
                  <c:v>545741</c:v>
                </c:pt>
                <c:pt idx="34">
                  <c:v>569870</c:v>
                </c:pt>
                <c:pt idx="35">
                  <c:v>603029</c:v>
                </c:pt>
                <c:pt idx="36">
                  <c:v>643562</c:v>
                </c:pt>
                <c:pt idx="37">
                  <c:v>564295</c:v>
                </c:pt>
                <c:pt idx="38">
                  <c:v>586559</c:v>
                </c:pt>
                <c:pt idx="39">
                  <c:v>487917</c:v>
                </c:pt>
                <c:pt idx="40">
                  <c:v>485355</c:v>
                </c:pt>
                <c:pt idx="41">
                  <c:v>470683</c:v>
                </c:pt>
                <c:pt idx="42">
                  <c:v>464393</c:v>
                </c:pt>
                <c:pt idx="43">
                  <c:v>465019</c:v>
                </c:pt>
                <c:pt idx="44">
                  <c:v>463927</c:v>
                </c:pt>
                <c:pt idx="45">
                  <c:v>545148</c:v>
                </c:pt>
                <c:pt idx="46">
                  <c:v>554477</c:v>
                </c:pt>
                <c:pt idx="47">
                  <c:v>607773</c:v>
                </c:pt>
                <c:pt idx="48">
                  <c:v>639524</c:v>
                </c:pt>
                <c:pt idx="49">
                  <c:v>564691</c:v>
                </c:pt>
                <c:pt idx="50">
                  <c:v>578306</c:v>
                </c:pt>
                <c:pt idx="51">
                  <c:v>504814</c:v>
                </c:pt>
                <c:pt idx="52">
                  <c:v>500540</c:v>
                </c:pt>
                <c:pt idx="53">
                  <c:v>476147</c:v>
                </c:pt>
                <c:pt idx="54">
                  <c:v>479964</c:v>
                </c:pt>
                <c:pt idx="55">
                  <c:v>472370</c:v>
                </c:pt>
                <c:pt idx="56">
                  <c:v>482162</c:v>
                </c:pt>
                <c:pt idx="57">
                  <c:v>542400</c:v>
                </c:pt>
                <c:pt idx="58">
                  <c:v>562558</c:v>
                </c:pt>
                <c:pt idx="59">
                  <c:v>647022</c:v>
                </c:pt>
                <c:pt idx="60">
                  <c:v>619668</c:v>
                </c:pt>
                <c:pt idx="61">
                  <c:v>565096</c:v>
                </c:pt>
                <c:pt idx="62">
                  <c:v>575630</c:v>
                </c:pt>
                <c:pt idx="63">
                  <c:v>493361</c:v>
                </c:pt>
                <c:pt idx="64">
                  <c:v>499105</c:v>
                </c:pt>
                <c:pt idx="65">
                  <c:v>476089</c:v>
                </c:pt>
                <c:pt idx="66">
                  <c:v>453995</c:v>
                </c:pt>
                <c:pt idx="67">
                  <c:v>475111</c:v>
                </c:pt>
                <c:pt idx="68">
                  <c:v>467001</c:v>
                </c:pt>
                <c:pt idx="69">
                  <c:v>531537</c:v>
                </c:pt>
                <c:pt idx="70">
                  <c:v>570160</c:v>
                </c:pt>
                <c:pt idx="71">
                  <c:v>583923</c:v>
                </c:pt>
                <c:pt idx="72">
                  <c:v>599650</c:v>
                </c:pt>
                <c:pt idx="73">
                  <c:v>598566</c:v>
                </c:pt>
                <c:pt idx="74">
                  <c:v>547445</c:v>
                </c:pt>
                <c:pt idx="75">
                  <c:v>500795</c:v>
                </c:pt>
                <c:pt idx="76">
                  <c:v>481234</c:v>
                </c:pt>
                <c:pt idx="77">
                  <c:v>464437</c:v>
                </c:pt>
                <c:pt idx="78">
                  <c:v>466597</c:v>
                </c:pt>
                <c:pt idx="79">
                  <c:v>477154</c:v>
                </c:pt>
                <c:pt idx="80">
                  <c:v>459483</c:v>
                </c:pt>
                <c:pt idx="81">
                  <c:v>538674</c:v>
                </c:pt>
                <c:pt idx="82">
                  <c:v>556316</c:v>
                </c:pt>
                <c:pt idx="83">
                  <c:v>588043</c:v>
                </c:pt>
                <c:pt idx="84">
                  <c:v>610592</c:v>
                </c:pt>
                <c:pt idx="85">
                  <c:v>541382</c:v>
                </c:pt>
                <c:pt idx="86">
                  <c:v>590341</c:v>
                </c:pt>
                <c:pt idx="87">
                  <c:v>511243</c:v>
                </c:pt>
                <c:pt idx="88">
                  <c:v>487060</c:v>
                </c:pt>
                <c:pt idx="89">
                  <c:v>464407</c:v>
                </c:pt>
                <c:pt idx="90">
                  <c:v>463819</c:v>
                </c:pt>
                <c:pt idx="91">
                  <c:v>469704</c:v>
                </c:pt>
                <c:pt idx="92">
                  <c:v>469237</c:v>
                </c:pt>
                <c:pt idx="93">
                  <c:v>528690</c:v>
                </c:pt>
                <c:pt idx="94">
                  <c:v>566072</c:v>
                </c:pt>
                <c:pt idx="95">
                  <c:v>598427</c:v>
                </c:pt>
                <c:pt idx="96">
                  <c:v>589946</c:v>
                </c:pt>
                <c:pt idx="97">
                  <c:v>518140</c:v>
                </c:pt>
                <c:pt idx="98">
                  <c:v>535502</c:v>
                </c:pt>
                <c:pt idx="99">
                  <c:v>484162</c:v>
                </c:pt>
                <c:pt idx="100">
                  <c:v>483409</c:v>
                </c:pt>
                <c:pt idx="101">
                  <c:v>458731</c:v>
                </c:pt>
                <c:pt idx="102">
                  <c:v>472775</c:v>
                </c:pt>
                <c:pt idx="103">
                  <c:v>456706</c:v>
                </c:pt>
                <c:pt idx="104">
                  <c:v>468554</c:v>
                </c:pt>
                <c:pt idx="105">
                  <c:v>512951</c:v>
                </c:pt>
                <c:pt idx="106">
                  <c:v>533249</c:v>
                </c:pt>
                <c:pt idx="107">
                  <c:v>575409</c:v>
                </c:pt>
                <c:pt idx="108">
                  <c:v>582815</c:v>
                </c:pt>
                <c:pt idx="109">
                  <c:v>532745</c:v>
                </c:pt>
                <c:pt idx="110">
                  <c:v>549757</c:v>
                </c:pt>
                <c:pt idx="111">
                  <c:v>497372</c:v>
                </c:pt>
                <c:pt idx="112">
                  <c:v>475098</c:v>
                </c:pt>
                <c:pt idx="113">
                  <c:v>462062</c:v>
                </c:pt>
                <c:pt idx="114">
                  <c:v>475289</c:v>
                </c:pt>
                <c:pt idx="115">
                  <c:v>484224</c:v>
                </c:pt>
                <c:pt idx="116">
                  <c:v>463618</c:v>
                </c:pt>
                <c:pt idx="117">
                  <c:v>528039</c:v>
                </c:pt>
                <c:pt idx="118">
                  <c:v>535051</c:v>
                </c:pt>
                <c:pt idx="119">
                  <c:v>553393</c:v>
                </c:pt>
                <c:pt idx="120">
                  <c:v>595164</c:v>
                </c:pt>
                <c:pt idx="121">
                  <c:v>536186</c:v>
                </c:pt>
                <c:pt idx="122">
                  <c:v>557570</c:v>
                </c:pt>
                <c:pt idx="123">
                  <c:v>499540</c:v>
                </c:pt>
                <c:pt idx="124">
                  <c:v>486978</c:v>
                </c:pt>
                <c:pt idx="125">
                  <c:v>469108</c:v>
                </c:pt>
                <c:pt idx="126">
                  <c:v>462806</c:v>
                </c:pt>
                <c:pt idx="127">
                  <c:v>467425</c:v>
                </c:pt>
                <c:pt idx="128">
                  <c:v>473494</c:v>
                </c:pt>
                <c:pt idx="129">
                  <c:v>528769</c:v>
                </c:pt>
                <c:pt idx="130">
                  <c:v>564610</c:v>
                </c:pt>
                <c:pt idx="131">
                  <c:v>599338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191616"/>
        <c:axId val="228193408"/>
      </c:scatterChart>
      <c:valAx>
        <c:axId val="22819161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228193408"/>
        <c:crosses val="autoZero"/>
        <c:crossBetween val="midCat"/>
      </c:valAx>
      <c:valAx>
        <c:axId val="2281934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8191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ČDDD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6.0104986876640418E-4"/>
                  <c:y val="0.16528361038203557"/>
                </c:manualLayout>
              </c:layout>
              <c:numFmt formatCode="General" sourceLinked="0"/>
            </c:trendlineLbl>
          </c:trendline>
          <c:xVal>
            <c:numRef>
              <c:f>'Ostatní faktory - regresní an.'!$D$4:$D$14</c:f>
              <c:numCache>
                <c:formatCode>#,##0</c:formatCode>
                <c:ptCount val="11"/>
                <c:pt idx="0" formatCode="#,##0_ ;\-#,##0\ ">
                  <c:v>261666</c:v>
                </c:pt>
                <c:pt idx="1">
                  <c:v>275876</c:v>
                </c:pt>
                <c:pt idx="2">
                  <c:v>293762</c:v>
                </c:pt>
                <c:pt idx="3" formatCode="#,##0_ ;\-#,##0\ ">
                  <c:v>297030</c:v>
                </c:pt>
                <c:pt idx="4" formatCode="#,##0_ ;\-#,##0\ ">
                  <c:v>308073.31075306085</c:v>
                </c:pt>
                <c:pt idx="5" formatCode="#,##0_ ;\-#,##0\ ">
                  <c:v>311064</c:v>
                </c:pt>
                <c:pt idx="6" formatCode="#,##0_ ;\-#,##0\ ">
                  <c:v>310422</c:v>
                </c:pt>
                <c:pt idx="7" formatCode="#,##0_ ;\-#,##0\ ">
                  <c:v>320806</c:v>
                </c:pt>
                <c:pt idx="8" formatCode="#,##0_ ;\-#,##0\ ">
                  <c:v>330409</c:v>
                </c:pt>
                <c:pt idx="9" formatCode="#,##0_ ;\-#,##0\ ">
                  <c:v>344980</c:v>
                </c:pt>
                <c:pt idx="10" formatCode="#,##0_ ;\-#,##0\ ">
                  <c:v>364688</c:v>
                </c:pt>
              </c:numCache>
            </c:numRef>
          </c:xVal>
          <c:yVal>
            <c:numRef>
              <c:f>'Ostatní faktory - regresní an.'!$E$4:$E$14</c:f>
              <c:numCache>
                <c:formatCode>#,##0</c:formatCode>
                <c:ptCount val="11"/>
                <c:pt idx="0">
                  <c:v>6085</c:v>
                </c:pt>
                <c:pt idx="1">
                  <c:v>6172</c:v>
                </c:pt>
                <c:pt idx="2">
                  <c:v>6373</c:v>
                </c:pt>
                <c:pt idx="3">
                  <c:v>6339</c:v>
                </c:pt>
                <c:pt idx="4">
                  <c:v>6450</c:v>
                </c:pt>
                <c:pt idx="5">
                  <c:v>6311</c:v>
                </c:pt>
                <c:pt idx="6">
                  <c:v>6278</c:v>
                </c:pt>
                <c:pt idx="7">
                  <c:v>6301</c:v>
                </c:pt>
                <c:pt idx="8">
                  <c:v>6090</c:v>
                </c:pt>
                <c:pt idx="9">
                  <c:v>6139</c:v>
                </c:pt>
                <c:pt idx="10">
                  <c:v>6241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550144"/>
        <c:axId val="228551680"/>
      </c:scatterChart>
      <c:valAx>
        <c:axId val="228550144"/>
        <c:scaling>
          <c:orientation val="minMax"/>
        </c:scaling>
        <c:delete val="0"/>
        <c:axPos val="b"/>
        <c:numFmt formatCode="#,##0_ ;\-#,##0\ " sourceLinked="1"/>
        <c:majorTickMark val="out"/>
        <c:minorTickMark val="none"/>
        <c:tickLblPos val="nextTo"/>
        <c:crossAx val="228551680"/>
        <c:crosses val="autoZero"/>
        <c:crossBetween val="midCat"/>
      </c:valAx>
      <c:valAx>
        <c:axId val="228551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8550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HDP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6.0104986876640418E-4"/>
                  <c:y val="0.16528361038203557"/>
                </c:manualLayout>
              </c:layout>
              <c:numFmt formatCode="General" sourceLinked="0"/>
            </c:trendlineLbl>
          </c:trendline>
          <c:xVal>
            <c:numRef>
              <c:f>'Ostatní faktory - regresní an.'!$F$4:$F$14</c:f>
              <c:numCache>
                <c:formatCode>#,##0_ ;\-#,##0\ </c:formatCode>
                <c:ptCount val="11"/>
                <c:pt idx="0">
                  <c:v>864989</c:v>
                </c:pt>
                <c:pt idx="1">
                  <c:v>967690</c:v>
                </c:pt>
                <c:pt idx="2">
                  <c:v>1029355</c:v>
                </c:pt>
                <c:pt idx="3">
                  <c:v>1003206</c:v>
                </c:pt>
                <c:pt idx="4">
                  <c:v>1018081</c:v>
                </c:pt>
                <c:pt idx="5">
                  <c:v>1003742</c:v>
                </c:pt>
                <c:pt idx="6">
                  <c:v>1004400</c:v>
                </c:pt>
                <c:pt idx="7">
                  <c:v>1011319</c:v>
                </c:pt>
                <c:pt idx="8">
                  <c:v>1044120</c:v>
                </c:pt>
                <c:pt idx="9">
                  <c:v>1157950</c:v>
                </c:pt>
                <c:pt idx="10">
                  <c:v>1193240</c:v>
                </c:pt>
              </c:numCache>
            </c:numRef>
          </c:xVal>
          <c:yVal>
            <c:numRef>
              <c:f>'Ostatní faktory - regresní an.'!$E$4:$E$14</c:f>
              <c:numCache>
                <c:formatCode>#,##0</c:formatCode>
                <c:ptCount val="11"/>
                <c:pt idx="0">
                  <c:v>6085</c:v>
                </c:pt>
                <c:pt idx="1">
                  <c:v>6172</c:v>
                </c:pt>
                <c:pt idx="2">
                  <c:v>6373</c:v>
                </c:pt>
                <c:pt idx="3">
                  <c:v>6339</c:v>
                </c:pt>
                <c:pt idx="4">
                  <c:v>6450</c:v>
                </c:pt>
                <c:pt idx="5">
                  <c:v>6311</c:v>
                </c:pt>
                <c:pt idx="6">
                  <c:v>6278</c:v>
                </c:pt>
                <c:pt idx="7">
                  <c:v>6301</c:v>
                </c:pt>
                <c:pt idx="8">
                  <c:v>6090</c:v>
                </c:pt>
                <c:pt idx="9">
                  <c:v>6139</c:v>
                </c:pt>
                <c:pt idx="10">
                  <c:v>6241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180544"/>
        <c:axId val="229182080"/>
      </c:scatterChart>
      <c:valAx>
        <c:axId val="229180544"/>
        <c:scaling>
          <c:orientation val="minMax"/>
        </c:scaling>
        <c:delete val="0"/>
        <c:axPos val="b"/>
        <c:numFmt formatCode="#,##0_ ;\-#,##0\ " sourceLinked="1"/>
        <c:majorTickMark val="out"/>
        <c:minorTickMark val="none"/>
        <c:tickLblPos val="nextTo"/>
        <c:crossAx val="229182080"/>
        <c:crosses val="autoZero"/>
        <c:crossBetween val="midCat"/>
      </c:valAx>
      <c:valAx>
        <c:axId val="229182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9180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Počet obyvatel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6.0104986876640418E-4"/>
                  <c:y val="0.16528361038203557"/>
                </c:manualLayout>
              </c:layout>
              <c:numFmt formatCode="General" sourceLinked="0"/>
            </c:trendlineLbl>
          </c:trendline>
          <c:xVal>
            <c:numRef>
              <c:f>'Ostatní faktory - regresní an.'!$G$4:$G$14</c:f>
              <c:numCache>
                <c:formatCode>#,##0</c:formatCode>
                <c:ptCount val="11"/>
                <c:pt idx="0">
                  <c:v>1188126</c:v>
                </c:pt>
                <c:pt idx="1">
                  <c:v>1212097</c:v>
                </c:pt>
                <c:pt idx="2">
                  <c:v>1233211</c:v>
                </c:pt>
                <c:pt idx="3">
                  <c:v>1249026</c:v>
                </c:pt>
                <c:pt idx="4">
                  <c:v>1257158</c:v>
                </c:pt>
                <c:pt idx="5">
                  <c:v>1241664</c:v>
                </c:pt>
                <c:pt idx="6">
                  <c:v>1246780</c:v>
                </c:pt>
                <c:pt idx="7">
                  <c:v>1243201</c:v>
                </c:pt>
                <c:pt idx="8">
                  <c:v>1259079</c:v>
                </c:pt>
                <c:pt idx="9">
                  <c:v>1267449</c:v>
                </c:pt>
                <c:pt idx="10">
                  <c:v>1280508</c:v>
                </c:pt>
              </c:numCache>
            </c:numRef>
          </c:xVal>
          <c:yVal>
            <c:numRef>
              <c:f>'Ostatní faktory - regresní an.'!$E$4:$E$14</c:f>
              <c:numCache>
                <c:formatCode>#,##0</c:formatCode>
                <c:ptCount val="11"/>
                <c:pt idx="0">
                  <c:v>6085</c:v>
                </c:pt>
                <c:pt idx="1">
                  <c:v>6172</c:v>
                </c:pt>
                <c:pt idx="2">
                  <c:v>6373</c:v>
                </c:pt>
                <c:pt idx="3">
                  <c:v>6339</c:v>
                </c:pt>
                <c:pt idx="4">
                  <c:v>6450</c:v>
                </c:pt>
                <c:pt idx="5">
                  <c:v>6311</c:v>
                </c:pt>
                <c:pt idx="6">
                  <c:v>6278</c:v>
                </c:pt>
                <c:pt idx="7">
                  <c:v>6301</c:v>
                </c:pt>
                <c:pt idx="8">
                  <c:v>6090</c:v>
                </c:pt>
                <c:pt idx="9">
                  <c:v>6139</c:v>
                </c:pt>
                <c:pt idx="10">
                  <c:v>6241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215616"/>
        <c:axId val="229229696"/>
      </c:scatterChart>
      <c:valAx>
        <c:axId val="2292156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29229696"/>
        <c:crosses val="autoZero"/>
        <c:crossBetween val="midCat"/>
      </c:valAx>
      <c:valAx>
        <c:axId val="229229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9215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198120</xdr:colOff>
      <xdr:row>14</xdr:row>
      <xdr:rowOff>34290</xdr:rowOff>
    </xdr:from>
    <xdr:to>
      <xdr:col>17</xdr:col>
      <xdr:colOff>403860</xdr:colOff>
      <xdr:row>29</xdr:row>
      <xdr:rowOff>34290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17</xdr:row>
      <xdr:rowOff>118110</xdr:rowOff>
    </xdr:from>
    <xdr:to>
      <xdr:col>10</xdr:col>
      <xdr:colOff>198120</xdr:colOff>
      <xdr:row>32</xdr:row>
      <xdr:rowOff>118110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312420</xdr:colOff>
      <xdr:row>18</xdr:row>
      <xdr:rowOff>0</xdr:rowOff>
    </xdr:from>
    <xdr:to>
      <xdr:col>18</xdr:col>
      <xdr:colOff>7620</xdr:colOff>
      <xdr:row>33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579120</xdr:colOff>
      <xdr:row>34</xdr:row>
      <xdr:rowOff>68580</xdr:rowOff>
    </xdr:from>
    <xdr:to>
      <xdr:col>10</xdr:col>
      <xdr:colOff>243840</xdr:colOff>
      <xdr:row>49</xdr:row>
      <xdr:rowOff>68580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297180</xdr:colOff>
      <xdr:row>34</xdr:row>
      <xdr:rowOff>91440</xdr:rowOff>
    </xdr:from>
    <xdr:to>
      <xdr:col>17</xdr:col>
      <xdr:colOff>601980</xdr:colOff>
      <xdr:row>49</xdr:row>
      <xdr:rowOff>91440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workbookViewId="0">
      <selection activeCell="Q4" sqref="Q4"/>
    </sheetView>
  </sheetViews>
  <sheetFormatPr defaultRowHeight="14.4" x14ac:dyDescent="0.3"/>
  <cols>
    <col min="1" max="1" width="13.33203125" bestFit="1" customWidth="1"/>
    <col min="2" max="2" width="10.33203125" bestFit="1" customWidth="1"/>
    <col min="4" max="4" width="12" bestFit="1" customWidth="1"/>
    <col min="6" max="6" width="12.88671875" bestFit="1" customWidth="1"/>
    <col min="7" max="7" width="10.109375" bestFit="1" customWidth="1"/>
    <col min="9" max="9" width="19.5546875" style="1" bestFit="1" customWidth="1"/>
    <col min="10" max="10" width="10.44140625" bestFit="1" customWidth="1"/>
    <col min="11" max="11" width="16.88671875" bestFit="1" customWidth="1"/>
    <col min="12" max="12" width="15.5546875" style="1" customWidth="1"/>
    <col min="13" max="14" width="16.21875" bestFit="1" customWidth="1"/>
    <col min="15" max="15" width="15.77734375" bestFit="1" customWidth="1"/>
    <col min="16" max="16" width="21.77734375" bestFit="1" customWidth="1"/>
    <col min="17" max="17" width="13.33203125" bestFit="1" customWidth="1"/>
    <col min="18" max="18" width="17" bestFit="1" customWidth="1"/>
  </cols>
  <sheetData>
    <row r="1" spans="1:18" ht="15" thickBot="1" x14ac:dyDescent="0.35">
      <c r="A1" s="65" t="s">
        <v>19</v>
      </c>
      <c r="B1" s="65"/>
      <c r="C1" s="65"/>
      <c r="D1" s="65"/>
      <c r="E1" s="65"/>
    </row>
    <row r="2" spans="1:18" ht="15" thickBot="1" x14ac:dyDescent="0.35">
      <c r="A2" s="8" t="s">
        <v>0</v>
      </c>
      <c r="B2" s="9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</row>
    <row r="3" spans="1:18" ht="16.8" thickBot="1" x14ac:dyDescent="0.35">
      <c r="A3" s="12" t="s">
        <v>27</v>
      </c>
      <c r="B3" s="13" t="s">
        <v>28</v>
      </c>
      <c r="C3" s="14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11</v>
      </c>
      <c r="J3" s="15" t="s">
        <v>9</v>
      </c>
      <c r="K3" s="15" t="s">
        <v>10</v>
      </c>
      <c r="L3" s="15" t="s">
        <v>12</v>
      </c>
      <c r="M3" s="15" t="s">
        <v>13</v>
      </c>
      <c r="N3" s="15" t="s">
        <v>14</v>
      </c>
      <c r="O3" s="15" t="s">
        <v>18</v>
      </c>
      <c r="P3" s="15" t="s">
        <v>15</v>
      </c>
      <c r="Q3" s="21" t="s">
        <v>16</v>
      </c>
      <c r="R3" s="22" t="s">
        <v>17</v>
      </c>
    </row>
    <row r="4" spans="1:18" x14ac:dyDescent="0.3">
      <c r="A4" s="16">
        <v>627167</v>
      </c>
      <c r="B4" s="13">
        <v>-5.3</v>
      </c>
      <c r="C4" s="17">
        <v>-5.3</v>
      </c>
      <c r="D4" s="24">
        <f>AVERAGE(C4:C135)</f>
        <v>9.278787878787881</v>
      </c>
      <c r="E4" s="18">
        <v>627167</v>
      </c>
      <c r="F4" s="18">
        <f>AVERAGE(A4:A135)</f>
        <v>521053.17424242425</v>
      </c>
      <c r="G4" s="24">
        <f t="shared" ref="G4:G35" si="0">C4-D4</f>
        <v>-14.578787878787882</v>
      </c>
      <c r="H4" s="18">
        <f t="shared" ref="H4:H35" si="1">E4-F4</f>
        <v>106113.82575757575</v>
      </c>
      <c r="I4" s="18">
        <f>G4*H4</f>
        <v>-1547010.9567263545</v>
      </c>
      <c r="J4" s="24">
        <f>POWER(G4,2)</f>
        <v>212.54105601469246</v>
      </c>
      <c r="K4" s="50">
        <f>POWER(H4,2)</f>
        <v>11260144016.909145</v>
      </c>
      <c r="L4" s="18">
        <v>-46932945.912121236</v>
      </c>
      <c r="M4" s="50">
        <f>SUM(J4:J135)</f>
        <v>6868.1606060606082</v>
      </c>
      <c r="N4" s="26">
        <f>SUM(K4:K135)</f>
        <v>375056289660.99225</v>
      </c>
      <c r="O4" s="26">
        <f>M4*N4</f>
        <v>2575946833704883.5</v>
      </c>
      <c r="P4" s="50">
        <f>SQRT(O4)</f>
        <v>50753786.397715032</v>
      </c>
      <c r="Q4" s="23">
        <f>L4/P4</f>
        <v>-0.92471811943934468</v>
      </c>
      <c r="R4" s="24">
        <f>CORREL(B4:B135,A4:A135)</f>
        <v>-0.92471811943934468</v>
      </c>
    </row>
    <row r="5" spans="1:18" x14ac:dyDescent="0.3">
      <c r="A5" s="16">
        <v>545980</v>
      </c>
      <c r="B5" s="13">
        <v>-2.1</v>
      </c>
      <c r="C5" s="19">
        <v>-2.1</v>
      </c>
      <c r="D5" s="25">
        <v>9.278787878787881</v>
      </c>
      <c r="E5" s="7">
        <v>545980</v>
      </c>
      <c r="F5" s="7">
        <v>521053.17424242425</v>
      </c>
      <c r="G5" s="25">
        <f t="shared" si="0"/>
        <v>-11.378787878787881</v>
      </c>
      <c r="H5" s="7">
        <f t="shared" si="1"/>
        <v>24926.825757575745</v>
      </c>
      <c r="I5" s="7">
        <f t="shared" ref="I5:I68" si="2">G5*H5</f>
        <v>-283637.06278696039</v>
      </c>
      <c r="J5" s="25">
        <f t="shared" ref="J5:J68" si="3">POWER(G5,2)</f>
        <v>129.47681359045001</v>
      </c>
      <c r="K5" s="51">
        <f t="shared" ref="K5:K68" si="4">POWER(H5,2)</f>
        <v>621346642.34854162</v>
      </c>
      <c r="L5" s="27"/>
      <c r="M5" s="11"/>
      <c r="N5" s="11"/>
      <c r="O5" s="11"/>
      <c r="P5" s="11"/>
    </row>
    <row r="6" spans="1:18" x14ac:dyDescent="0.3">
      <c r="A6" s="16">
        <v>580386</v>
      </c>
      <c r="B6" s="13">
        <v>1</v>
      </c>
      <c r="C6" s="19">
        <v>1</v>
      </c>
      <c r="D6" s="25">
        <v>9.278787878787881</v>
      </c>
      <c r="E6" s="7">
        <v>580386</v>
      </c>
      <c r="F6" s="7">
        <v>521053.17424242425</v>
      </c>
      <c r="G6" s="25">
        <f t="shared" si="0"/>
        <v>-8.278787878787881</v>
      </c>
      <c r="H6" s="7">
        <f t="shared" si="1"/>
        <v>59332.825757575745</v>
      </c>
      <c r="I6" s="7">
        <f t="shared" si="2"/>
        <v>-491203.87869605143</v>
      </c>
      <c r="J6" s="25">
        <f t="shared" si="3"/>
        <v>68.538328741965145</v>
      </c>
      <c r="K6" s="51">
        <f t="shared" si="4"/>
        <v>3520384212.3788438</v>
      </c>
      <c r="L6" s="27"/>
      <c r="M6" s="11"/>
      <c r="N6" s="11"/>
      <c r="O6" s="11"/>
      <c r="P6" s="11"/>
    </row>
    <row r="7" spans="1:18" x14ac:dyDescent="0.3">
      <c r="A7" s="16">
        <v>481378</v>
      </c>
      <c r="B7" s="13">
        <v>8.8000000000000007</v>
      </c>
      <c r="C7" s="19">
        <v>8.8000000000000007</v>
      </c>
      <c r="D7" s="25">
        <v>9.278787878787881</v>
      </c>
      <c r="E7" s="7">
        <v>481378</v>
      </c>
      <c r="F7" s="7">
        <v>521053.17424242425</v>
      </c>
      <c r="G7" s="25">
        <f t="shared" si="0"/>
        <v>-0.47878787878788032</v>
      </c>
      <c r="H7" s="7">
        <f t="shared" si="1"/>
        <v>-39675.174242424255</v>
      </c>
      <c r="I7" s="7">
        <f t="shared" si="2"/>
        <v>18995.992516069855</v>
      </c>
      <c r="J7" s="25">
        <f t="shared" si="3"/>
        <v>0.22923783287419797</v>
      </c>
      <c r="K7" s="51">
        <f t="shared" si="4"/>
        <v>1574119451.1667249</v>
      </c>
      <c r="L7" s="27"/>
      <c r="M7" s="11"/>
      <c r="N7" s="11"/>
      <c r="O7" s="11"/>
      <c r="P7" s="11"/>
    </row>
    <row r="8" spans="1:18" x14ac:dyDescent="0.3">
      <c r="A8" s="16">
        <v>457986</v>
      </c>
      <c r="B8" s="13">
        <v>13.4</v>
      </c>
      <c r="C8" s="19">
        <v>13.4</v>
      </c>
      <c r="D8" s="25">
        <v>9.278787878787881</v>
      </c>
      <c r="E8" s="7">
        <v>457986</v>
      </c>
      <c r="F8" s="7">
        <v>521053.17424242425</v>
      </c>
      <c r="G8" s="25">
        <f t="shared" si="0"/>
        <v>4.1212121212121193</v>
      </c>
      <c r="H8" s="7">
        <f t="shared" si="1"/>
        <v>-63067.174242424255</v>
      </c>
      <c r="I8" s="7">
        <f t="shared" si="2"/>
        <v>-259913.20293847559</v>
      </c>
      <c r="J8" s="25">
        <f t="shared" si="3"/>
        <v>16.984389348025697</v>
      </c>
      <c r="K8" s="51">
        <f t="shared" si="4"/>
        <v>3977468466.9243011</v>
      </c>
      <c r="L8" s="27"/>
      <c r="M8" s="11"/>
      <c r="N8" s="11"/>
      <c r="O8" s="11"/>
      <c r="P8" s="11"/>
    </row>
    <row r="9" spans="1:18" x14ac:dyDescent="0.3">
      <c r="A9" s="16">
        <v>455338</v>
      </c>
      <c r="B9" s="13">
        <v>17.600000000000001</v>
      </c>
      <c r="C9" s="19">
        <v>17.600000000000001</v>
      </c>
      <c r="D9" s="25">
        <v>9.278787878787881</v>
      </c>
      <c r="E9" s="7">
        <v>455338</v>
      </c>
      <c r="F9" s="7">
        <v>521053.17424242425</v>
      </c>
      <c r="G9" s="25">
        <f t="shared" si="0"/>
        <v>8.3212121212121204</v>
      </c>
      <c r="H9" s="7">
        <f t="shared" si="1"/>
        <v>-65715.174242424255</v>
      </c>
      <c r="I9" s="7">
        <f t="shared" si="2"/>
        <v>-546829.90445362718</v>
      </c>
      <c r="J9" s="25">
        <f t="shared" si="3"/>
        <v>69.242571166207512</v>
      </c>
      <c r="K9" s="51">
        <f t="shared" si="4"/>
        <v>4318484125.7121801</v>
      </c>
      <c r="L9" s="27"/>
      <c r="M9" s="11"/>
      <c r="N9" s="11"/>
      <c r="O9" s="11"/>
      <c r="P9" s="11"/>
    </row>
    <row r="10" spans="1:18" x14ac:dyDescent="0.3">
      <c r="A10" s="16">
        <v>446186</v>
      </c>
      <c r="B10" s="13">
        <v>22.2</v>
      </c>
      <c r="C10" s="19">
        <v>22.2</v>
      </c>
      <c r="D10" s="25">
        <v>9.278787878787881</v>
      </c>
      <c r="E10" s="7">
        <v>446186</v>
      </c>
      <c r="F10" s="7">
        <v>521053.17424242425</v>
      </c>
      <c r="G10" s="25">
        <f t="shared" si="0"/>
        <v>12.921212121212118</v>
      </c>
      <c r="H10" s="7">
        <f t="shared" si="1"/>
        <v>-74867.174242424255</v>
      </c>
      <c r="I10" s="7">
        <f t="shared" si="2"/>
        <v>-967374.63930211193</v>
      </c>
      <c r="J10" s="25">
        <f t="shared" si="3"/>
        <v>166.95772268135897</v>
      </c>
      <c r="K10" s="51">
        <f t="shared" si="4"/>
        <v>5605093779.0455141</v>
      </c>
      <c r="L10" s="27"/>
      <c r="M10" s="11"/>
      <c r="N10" s="11"/>
      <c r="O10" s="11"/>
      <c r="P10" s="11"/>
    </row>
    <row r="11" spans="1:18" x14ac:dyDescent="0.3">
      <c r="A11" s="16">
        <v>436811</v>
      </c>
      <c r="B11" s="13">
        <v>15.7</v>
      </c>
      <c r="C11" s="19">
        <v>15.7</v>
      </c>
      <c r="D11" s="25">
        <v>9.278787878787881</v>
      </c>
      <c r="E11" s="7">
        <v>436811</v>
      </c>
      <c r="F11" s="7">
        <v>521053.17424242425</v>
      </c>
      <c r="G11" s="25">
        <f t="shared" si="0"/>
        <v>6.4212121212121183</v>
      </c>
      <c r="H11" s="7">
        <f t="shared" si="1"/>
        <v>-84242.174242424255</v>
      </c>
      <c r="I11" s="7">
        <f t="shared" si="2"/>
        <v>-540936.87036271789</v>
      </c>
      <c r="J11" s="25">
        <f t="shared" si="3"/>
        <v>41.231965105601432</v>
      </c>
      <c r="K11" s="51">
        <f t="shared" si="4"/>
        <v>7096743921.0909681</v>
      </c>
      <c r="L11" s="27"/>
      <c r="M11" s="11"/>
      <c r="N11" s="11"/>
      <c r="O11" s="11"/>
      <c r="P11" s="11"/>
    </row>
    <row r="12" spans="1:18" x14ac:dyDescent="0.3">
      <c r="A12" s="16">
        <v>440911</v>
      </c>
      <c r="B12" s="13">
        <v>16.399999999999999</v>
      </c>
      <c r="C12" s="19">
        <v>16.399999999999999</v>
      </c>
      <c r="D12" s="25">
        <v>9.278787878787881</v>
      </c>
      <c r="E12" s="7">
        <v>440911</v>
      </c>
      <c r="F12" s="7">
        <v>521053.17424242425</v>
      </c>
      <c r="G12" s="25">
        <f t="shared" si="0"/>
        <v>7.1212121212121176</v>
      </c>
      <c r="H12" s="7">
        <f t="shared" si="1"/>
        <v>-80142.174242424255</v>
      </c>
      <c r="I12" s="7">
        <f t="shared" si="2"/>
        <v>-570709.42263544514</v>
      </c>
      <c r="J12" s="25">
        <f t="shared" si="3"/>
        <v>50.711662075298385</v>
      </c>
      <c r="K12" s="51">
        <f t="shared" si="4"/>
        <v>6422768092.3030901</v>
      </c>
      <c r="L12" s="27"/>
      <c r="M12" s="11"/>
      <c r="N12" s="11"/>
      <c r="O12" s="11"/>
      <c r="P12" s="11"/>
    </row>
    <row r="13" spans="1:18" x14ac:dyDescent="0.3">
      <c r="A13" s="16">
        <v>503504</v>
      </c>
      <c r="B13" s="13">
        <v>10.6</v>
      </c>
      <c r="C13" s="19">
        <v>10.6</v>
      </c>
      <c r="D13" s="25">
        <v>9.278787878787881</v>
      </c>
      <c r="E13" s="7">
        <v>503504</v>
      </c>
      <c r="F13" s="7">
        <v>521053.17424242425</v>
      </c>
      <c r="G13" s="25">
        <f t="shared" si="0"/>
        <v>1.3212121212121186</v>
      </c>
      <c r="H13" s="7">
        <f t="shared" si="1"/>
        <v>-17549.174242424255</v>
      </c>
      <c r="I13" s="7">
        <f t="shared" si="2"/>
        <v>-23186.181726354425</v>
      </c>
      <c r="J13" s="25">
        <f t="shared" si="3"/>
        <v>1.7456014692378261</v>
      </c>
      <c r="K13" s="51">
        <f t="shared" si="4"/>
        <v>307973516.59096694</v>
      </c>
      <c r="L13" s="27"/>
      <c r="M13" s="11"/>
      <c r="N13" s="11"/>
      <c r="O13" s="11"/>
      <c r="P13" s="11"/>
    </row>
    <row r="14" spans="1:18" x14ac:dyDescent="0.3">
      <c r="A14" s="16">
        <v>545260</v>
      </c>
      <c r="B14" s="13">
        <v>6.2</v>
      </c>
      <c r="C14" s="19">
        <v>6.2</v>
      </c>
      <c r="D14" s="25">
        <v>9.278787878787881</v>
      </c>
      <c r="E14" s="7">
        <v>545260</v>
      </c>
      <c r="F14" s="7">
        <v>521053.17424242425</v>
      </c>
      <c r="G14" s="25">
        <f t="shared" si="0"/>
        <v>-3.0787878787878808</v>
      </c>
      <c r="H14" s="7">
        <f t="shared" si="1"/>
        <v>24206.825757575745</v>
      </c>
      <c r="I14" s="7">
        <f t="shared" si="2"/>
        <v>-74527.681726354465</v>
      </c>
      <c r="J14" s="25">
        <f t="shared" si="3"/>
        <v>9.4789348025711782</v>
      </c>
      <c r="K14" s="51">
        <f t="shared" si="4"/>
        <v>585970413.25763249</v>
      </c>
      <c r="L14" s="27"/>
      <c r="M14" s="11"/>
      <c r="N14" s="11"/>
      <c r="O14" s="11"/>
      <c r="P14" s="11"/>
    </row>
    <row r="15" spans="1:18" x14ac:dyDescent="0.3">
      <c r="A15" s="16">
        <v>563821</v>
      </c>
      <c r="B15" s="13">
        <v>3</v>
      </c>
      <c r="C15" s="19">
        <v>3</v>
      </c>
      <c r="D15" s="25">
        <v>9.278787878787881</v>
      </c>
      <c r="E15" s="7">
        <v>563821</v>
      </c>
      <c r="F15" s="7">
        <v>521053.17424242425</v>
      </c>
      <c r="G15" s="25">
        <f t="shared" si="0"/>
        <v>-6.278787878787881</v>
      </c>
      <c r="H15" s="7">
        <f t="shared" si="1"/>
        <v>42767.825757575745</v>
      </c>
      <c r="I15" s="7">
        <f t="shared" si="2"/>
        <v>-268530.10596877872</v>
      </c>
      <c r="J15" s="25">
        <f t="shared" si="3"/>
        <v>39.423177226813621</v>
      </c>
      <c r="K15" s="51">
        <f t="shared" si="4"/>
        <v>1829086920.0303593</v>
      </c>
      <c r="L15" s="27"/>
      <c r="M15" s="11"/>
      <c r="N15" s="11"/>
      <c r="O15" s="11"/>
      <c r="P15" s="11"/>
    </row>
    <row r="16" spans="1:18" x14ac:dyDescent="0.3">
      <c r="A16" s="16">
        <v>579880</v>
      </c>
      <c r="B16" s="13">
        <v>4.0999999999999996</v>
      </c>
      <c r="C16" s="19">
        <v>4.0999999999999996</v>
      </c>
      <c r="D16" s="25">
        <v>9.278787878787881</v>
      </c>
      <c r="E16" s="7">
        <v>579880</v>
      </c>
      <c r="F16" s="7">
        <v>521053.17424242425</v>
      </c>
      <c r="G16" s="25">
        <f t="shared" si="0"/>
        <v>-5.1787878787878814</v>
      </c>
      <c r="H16" s="7">
        <f t="shared" si="1"/>
        <v>58826.825757575745</v>
      </c>
      <c r="I16" s="7">
        <f t="shared" si="2"/>
        <v>-304651.65218089998</v>
      </c>
      <c r="J16" s="25">
        <f t="shared" si="3"/>
        <v>26.819843893480282</v>
      </c>
      <c r="K16" s="51">
        <f t="shared" si="4"/>
        <v>3460595428.7121773</v>
      </c>
      <c r="L16" s="27"/>
      <c r="M16" s="11"/>
      <c r="N16" s="11"/>
      <c r="O16" s="11"/>
      <c r="P16" s="11"/>
    </row>
    <row r="17" spans="1:16" x14ac:dyDescent="0.3">
      <c r="A17" s="16">
        <v>514808</v>
      </c>
      <c r="B17" s="13">
        <v>3.7</v>
      </c>
      <c r="C17" s="19">
        <v>3.7</v>
      </c>
      <c r="D17" s="25">
        <v>9.278787878787881</v>
      </c>
      <c r="E17" s="7">
        <v>514808</v>
      </c>
      <c r="F17" s="7">
        <v>521053.17424242425</v>
      </c>
      <c r="G17" s="25">
        <f t="shared" si="0"/>
        <v>-5.5787878787878808</v>
      </c>
      <c r="H17" s="7">
        <f t="shared" si="1"/>
        <v>-6245.1742424242548</v>
      </c>
      <c r="I17" s="7">
        <f t="shared" si="2"/>
        <v>34840.502364554719</v>
      </c>
      <c r="J17" s="25">
        <f t="shared" si="3"/>
        <v>31.122874196510583</v>
      </c>
      <c r="K17" s="51">
        <f t="shared" si="4"/>
        <v>39002201.318239361</v>
      </c>
      <c r="L17" s="27"/>
      <c r="M17" s="11"/>
      <c r="N17" s="11"/>
      <c r="O17" s="11"/>
      <c r="P17" s="11"/>
    </row>
    <row r="18" spans="1:16" x14ac:dyDescent="0.3">
      <c r="A18" s="16">
        <v>547924</v>
      </c>
      <c r="B18" s="13">
        <v>5.8</v>
      </c>
      <c r="C18" s="19">
        <v>5.8</v>
      </c>
      <c r="D18" s="25">
        <v>9.278787878787881</v>
      </c>
      <c r="E18" s="7">
        <v>547924</v>
      </c>
      <c r="F18" s="7">
        <v>521053.17424242425</v>
      </c>
      <c r="G18" s="25">
        <f t="shared" si="0"/>
        <v>-3.4787878787878812</v>
      </c>
      <c r="H18" s="7">
        <f t="shared" si="1"/>
        <v>26870.825757575745</v>
      </c>
      <c r="I18" s="7">
        <f t="shared" si="2"/>
        <v>-93477.902938475687</v>
      </c>
      <c r="J18" s="25">
        <f t="shared" si="3"/>
        <v>12.101965105601487</v>
      </c>
      <c r="K18" s="51">
        <f t="shared" si="4"/>
        <v>722041276.89399612</v>
      </c>
      <c r="L18" s="27"/>
      <c r="M18" s="11"/>
      <c r="N18" s="11"/>
      <c r="O18" s="11"/>
      <c r="P18" s="11"/>
    </row>
    <row r="19" spans="1:16" x14ac:dyDescent="0.3">
      <c r="A19" s="16">
        <v>475470</v>
      </c>
      <c r="B19" s="13">
        <v>11.2</v>
      </c>
      <c r="C19" s="19">
        <v>11.2</v>
      </c>
      <c r="D19" s="25">
        <v>9.278787878787881</v>
      </c>
      <c r="E19" s="7">
        <v>475470</v>
      </c>
      <c r="F19" s="7">
        <v>521053.17424242425</v>
      </c>
      <c r="G19" s="25">
        <f t="shared" si="0"/>
        <v>1.9212121212121183</v>
      </c>
      <c r="H19" s="7">
        <f t="shared" si="1"/>
        <v>-45583.174242424255</v>
      </c>
      <c r="I19" s="7">
        <f t="shared" si="2"/>
        <v>-87574.946877869501</v>
      </c>
      <c r="J19" s="25">
        <f t="shared" si="3"/>
        <v>3.691056014692367</v>
      </c>
      <c r="K19" s="51">
        <f t="shared" si="4"/>
        <v>2077825774.0152102</v>
      </c>
      <c r="L19" s="27"/>
      <c r="M19" s="11"/>
      <c r="N19" s="11"/>
      <c r="O19" s="11"/>
      <c r="P19" s="11"/>
    </row>
    <row r="20" spans="1:16" x14ac:dyDescent="0.3">
      <c r="A20" s="16">
        <v>475629</v>
      </c>
      <c r="B20" s="13">
        <v>15.1</v>
      </c>
      <c r="C20" s="19">
        <v>15.1</v>
      </c>
      <c r="D20" s="25">
        <v>9.278787878787881</v>
      </c>
      <c r="E20" s="7">
        <v>475629</v>
      </c>
      <c r="F20" s="7">
        <v>521053.17424242425</v>
      </c>
      <c r="G20" s="25">
        <f t="shared" si="0"/>
        <v>5.8212121212121186</v>
      </c>
      <c r="H20" s="7">
        <f t="shared" si="1"/>
        <v>-45424.174242424255</v>
      </c>
      <c r="I20" s="7">
        <f t="shared" si="2"/>
        <v>-264423.75369605137</v>
      </c>
      <c r="J20" s="25">
        <f t="shared" si="3"/>
        <v>33.886510560146895</v>
      </c>
      <c r="K20" s="51">
        <f t="shared" si="4"/>
        <v>2063355605.6061192</v>
      </c>
      <c r="L20" s="27"/>
      <c r="M20" s="11"/>
      <c r="N20" s="11"/>
      <c r="O20" s="11"/>
      <c r="P20" s="11"/>
    </row>
    <row r="21" spans="1:16" x14ac:dyDescent="0.3">
      <c r="A21" s="16">
        <v>462260</v>
      </c>
      <c r="B21" s="13">
        <v>18.8</v>
      </c>
      <c r="C21" s="19">
        <v>18.8</v>
      </c>
      <c r="D21" s="25">
        <v>9.278787878787881</v>
      </c>
      <c r="E21" s="7">
        <v>462260</v>
      </c>
      <c r="F21" s="7">
        <v>521053.17424242425</v>
      </c>
      <c r="G21" s="25">
        <f t="shared" si="0"/>
        <v>9.5212121212121197</v>
      </c>
      <c r="H21" s="7">
        <f t="shared" si="1"/>
        <v>-58793.174242424255</v>
      </c>
      <c r="I21" s="7">
        <f t="shared" si="2"/>
        <v>-559782.28324150597</v>
      </c>
      <c r="J21" s="25">
        <f t="shared" si="3"/>
        <v>90.653480257116598</v>
      </c>
      <c r="K21" s="51">
        <f t="shared" si="4"/>
        <v>3456637337.5000587</v>
      </c>
      <c r="L21" s="27"/>
      <c r="M21" s="11"/>
      <c r="N21" s="11"/>
      <c r="O21" s="11"/>
      <c r="P21" s="11"/>
    </row>
    <row r="22" spans="1:16" x14ac:dyDescent="0.3">
      <c r="A22" s="16">
        <v>450101</v>
      </c>
      <c r="B22" s="13">
        <v>18.899999999999999</v>
      </c>
      <c r="C22" s="19">
        <v>18.899999999999999</v>
      </c>
      <c r="D22" s="25">
        <v>9.278787878787881</v>
      </c>
      <c r="E22" s="7">
        <v>450101</v>
      </c>
      <c r="F22" s="7">
        <v>521053.17424242425</v>
      </c>
      <c r="G22" s="25">
        <f t="shared" si="0"/>
        <v>9.6212121212121176</v>
      </c>
      <c r="H22" s="7">
        <f t="shared" si="1"/>
        <v>-70952.174242424255</v>
      </c>
      <c r="I22" s="7">
        <f t="shared" si="2"/>
        <v>-682645.91884756647</v>
      </c>
      <c r="J22" s="25">
        <f t="shared" si="3"/>
        <v>92.567722681358973</v>
      </c>
      <c r="K22" s="51">
        <f t="shared" si="4"/>
        <v>5034211029.7273321</v>
      </c>
      <c r="L22" s="27"/>
      <c r="M22" s="11"/>
      <c r="N22" s="11"/>
      <c r="O22" s="11"/>
      <c r="P22" s="11"/>
    </row>
    <row r="23" spans="1:16" x14ac:dyDescent="0.3">
      <c r="A23" s="16">
        <v>459450</v>
      </c>
      <c r="B23" s="13">
        <v>18.3</v>
      </c>
      <c r="C23" s="19">
        <v>18.3</v>
      </c>
      <c r="D23" s="25">
        <v>9.278787878787881</v>
      </c>
      <c r="E23" s="7">
        <v>459450</v>
      </c>
      <c r="F23" s="7">
        <v>521053.17424242425</v>
      </c>
      <c r="G23" s="25">
        <f t="shared" si="0"/>
        <v>9.0212121212121197</v>
      </c>
      <c r="H23" s="7">
        <f t="shared" si="1"/>
        <v>-61603.174242424255</v>
      </c>
      <c r="I23" s="7">
        <f t="shared" si="2"/>
        <v>-555735.30218089989</v>
      </c>
      <c r="J23" s="25">
        <f t="shared" si="3"/>
        <v>81.382268135904468</v>
      </c>
      <c r="K23" s="51">
        <f t="shared" si="4"/>
        <v>3794951076.7424831</v>
      </c>
      <c r="L23" s="27"/>
      <c r="M23" s="11"/>
      <c r="N23" s="11"/>
      <c r="O23" s="11"/>
      <c r="P23" s="11"/>
    </row>
    <row r="24" spans="1:16" x14ac:dyDescent="0.3">
      <c r="A24" s="16">
        <v>469357</v>
      </c>
      <c r="B24" s="13">
        <v>12</v>
      </c>
      <c r="C24" s="19">
        <v>12</v>
      </c>
      <c r="D24" s="25">
        <v>9.278787878787881</v>
      </c>
      <c r="E24" s="7">
        <v>469357</v>
      </c>
      <c r="F24" s="7">
        <v>521053.17424242425</v>
      </c>
      <c r="G24" s="25">
        <f t="shared" si="0"/>
        <v>2.721212121212119</v>
      </c>
      <c r="H24" s="7">
        <f t="shared" si="1"/>
        <v>-51696.174242424255</v>
      </c>
      <c r="I24" s="7">
        <f t="shared" si="2"/>
        <v>-140676.25596877863</v>
      </c>
      <c r="J24" s="25">
        <f t="shared" si="3"/>
        <v>7.40499540863176</v>
      </c>
      <c r="K24" s="51">
        <f t="shared" si="4"/>
        <v>2672494431.3030891</v>
      </c>
      <c r="L24" s="27"/>
      <c r="M24" s="11"/>
      <c r="N24" s="11"/>
      <c r="O24" s="11"/>
      <c r="P24" s="11"/>
    </row>
    <row r="25" spans="1:16" x14ac:dyDescent="0.3">
      <c r="A25" s="16">
        <v>543003</v>
      </c>
      <c r="B25" s="13">
        <v>7.9</v>
      </c>
      <c r="C25" s="19">
        <v>7.9</v>
      </c>
      <c r="D25" s="25">
        <v>9.278787878787881</v>
      </c>
      <c r="E25" s="7">
        <v>543003</v>
      </c>
      <c r="F25" s="7">
        <v>521053.17424242425</v>
      </c>
      <c r="G25" s="25">
        <f t="shared" si="0"/>
        <v>-1.3787878787878807</v>
      </c>
      <c r="H25" s="7">
        <f t="shared" si="1"/>
        <v>21949.825757575745</v>
      </c>
      <c r="I25" s="7">
        <f t="shared" si="2"/>
        <v>-30264.153696051446</v>
      </c>
      <c r="J25" s="25">
        <f t="shared" si="3"/>
        <v>1.9010560146923836</v>
      </c>
      <c r="K25" s="51">
        <f t="shared" si="4"/>
        <v>481794850.78793561</v>
      </c>
      <c r="L25" s="27"/>
      <c r="M25" s="11"/>
      <c r="N25" s="11"/>
      <c r="O25" s="11"/>
      <c r="P25" s="11"/>
    </row>
    <row r="26" spans="1:16" x14ac:dyDescent="0.3">
      <c r="A26" s="16">
        <v>589961</v>
      </c>
      <c r="B26" s="13">
        <v>2</v>
      </c>
      <c r="C26" s="19">
        <v>2</v>
      </c>
      <c r="D26" s="25">
        <v>9.278787878787881</v>
      </c>
      <c r="E26" s="7">
        <v>589961</v>
      </c>
      <c r="F26" s="7">
        <v>521053.17424242425</v>
      </c>
      <c r="G26" s="25">
        <f t="shared" si="0"/>
        <v>-7.278787878787881</v>
      </c>
      <c r="H26" s="7">
        <f t="shared" si="1"/>
        <v>68907.825757575745</v>
      </c>
      <c r="I26" s="7">
        <f t="shared" si="2"/>
        <v>-501565.44687786966</v>
      </c>
      <c r="J26" s="25">
        <f t="shared" si="3"/>
        <v>52.980752984389383</v>
      </c>
      <c r="K26" s="51">
        <f t="shared" si="4"/>
        <v>4748288450.6364193</v>
      </c>
      <c r="L26" s="27"/>
      <c r="M26" s="11"/>
      <c r="N26" s="11"/>
      <c r="O26" s="11"/>
      <c r="P26" s="11"/>
    </row>
    <row r="27" spans="1:16" x14ac:dyDescent="0.3">
      <c r="A27" s="16">
        <v>604297</v>
      </c>
      <c r="B27" s="13">
        <v>0.1</v>
      </c>
      <c r="C27" s="19">
        <v>0.1</v>
      </c>
      <c r="D27" s="25">
        <v>9.278787878787881</v>
      </c>
      <c r="E27" s="7">
        <v>604297</v>
      </c>
      <c r="F27" s="7">
        <v>521053.17424242425</v>
      </c>
      <c r="G27" s="25">
        <f t="shared" si="0"/>
        <v>-9.1787878787878814</v>
      </c>
      <c r="H27" s="7">
        <f t="shared" si="1"/>
        <v>83243.825757575745</v>
      </c>
      <c r="I27" s="7">
        <f t="shared" si="2"/>
        <v>-764077.4188475667</v>
      </c>
      <c r="J27" s="25">
        <f t="shared" si="3"/>
        <v>84.250146923783333</v>
      </c>
      <c r="K27" s="51">
        <f t="shared" si="4"/>
        <v>6929534526.7576313</v>
      </c>
      <c r="L27" s="27"/>
      <c r="M27" s="11"/>
      <c r="N27" s="11"/>
      <c r="O27" s="11"/>
      <c r="P27" s="11"/>
    </row>
    <row r="28" spans="1:16" x14ac:dyDescent="0.3">
      <c r="A28" s="16">
        <v>606503</v>
      </c>
      <c r="B28" s="13">
        <v>2.1</v>
      </c>
      <c r="C28" s="19">
        <v>2.1</v>
      </c>
      <c r="D28" s="25">
        <v>9.278787878787881</v>
      </c>
      <c r="E28" s="7">
        <v>606503</v>
      </c>
      <c r="F28" s="7">
        <v>521053.17424242425</v>
      </c>
      <c r="G28" s="25">
        <f t="shared" si="0"/>
        <v>-7.1787878787878814</v>
      </c>
      <c r="H28" s="7">
        <f t="shared" si="1"/>
        <v>85449.825757575745</v>
      </c>
      <c r="I28" s="7">
        <f t="shared" si="2"/>
        <v>-613426.17339302122</v>
      </c>
      <c r="J28" s="25">
        <f t="shared" si="3"/>
        <v>51.534995408631808</v>
      </c>
      <c r="K28" s="51">
        <f t="shared" si="4"/>
        <v>7301672722.0000553</v>
      </c>
      <c r="L28" s="27"/>
      <c r="M28" s="11"/>
      <c r="N28" s="11"/>
      <c r="O28" s="11"/>
      <c r="P28" s="11"/>
    </row>
    <row r="29" spans="1:16" x14ac:dyDescent="0.3">
      <c r="A29" s="16">
        <v>551732</v>
      </c>
      <c r="B29" s="13">
        <v>3.2</v>
      </c>
      <c r="C29" s="19">
        <v>3.2</v>
      </c>
      <c r="D29" s="25">
        <v>9.278787878787881</v>
      </c>
      <c r="E29" s="7">
        <v>551732</v>
      </c>
      <c r="F29" s="7">
        <v>521053.17424242425</v>
      </c>
      <c r="G29" s="25">
        <f t="shared" si="0"/>
        <v>-6.0787878787878808</v>
      </c>
      <c r="H29" s="7">
        <f t="shared" si="1"/>
        <v>30678.825757575745</v>
      </c>
      <c r="I29" s="7">
        <f t="shared" si="2"/>
        <v>-186490.07415059686</v>
      </c>
      <c r="J29" s="25">
        <f t="shared" si="3"/>
        <v>36.951662075298465</v>
      </c>
      <c r="K29" s="51">
        <f t="shared" si="4"/>
        <v>941190349.863693</v>
      </c>
      <c r="L29" s="27"/>
      <c r="M29" s="11"/>
      <c r="N29" s="11"/>
      <c r="O29" s="11"/>
      <c r="P29" s="11"/>
    </row>
    <row r="30" spans="1:16" x14ac:dyDescent="0.3">
      <c r="A30" s="16">
        <v>573837</v>
      </c>
      <c r="B30" s="13">
        <v>3.8</v>
      </c>
      <c r="C30" s="19">
        <v>3.8</v>
      </c>
      <c r="D30" s="25">
        <v>9.278787878787881</v>
      </c>
      <c r="E30" s="7">
        <v>573837</v>
      </c>
      <c r="F30" s="7">
        <v>521053.17424242425</v>
      </c>
      <c r="G30" s="25">
        <f t="shared" si="0"/>
        <v>-5.4787878787878812</v>
      </c>
      <c r="H30" s="7">
        <f t="shared" si="1"/>
        <v>52783.825757575745</v>
      </c>
      <c r="I30" s="7">
        <f t="shared" si="2"/>
        <v>-289191.38475665753</v>
      </c>
      <c r="J30" s="25">
        <f t="shared" si="3"/>
        <v>30.017116620753011</v>
      </c>
      <c r="K30" s="51">
        <f t="shared" si="4"/>
        <v>2786132261.6061168</v>
      </c>
      <c r="L30" s="27"/>
      <c r="M30" s="11"/>
      <c r="N30" s="11"/>
      <c r="O30" s="11"/>
      <c r="P30" s="11"/>
    </row>
    <row r="31" spans="1:16" x14ac:dyDescent="0.3">
      <c r="A31" s="16">
        <v>524174</v>
      </c>
      <c r="B31" s="13">
        <v>8.4</v>
      </c>
      <c r="C31" s="19">
        <v>8.4</v>
      </c>
      <c r="D31" s="25">
        <v>9.278787878787881</v>
      </c>
      <c r="E31" s="7">
        <v>524174</v>
      </c>
      <c r="F31" s="7">
        <v>521053.17424242425</v>
      </c>
      <c r="G31" s="25">
        <f t="shared" si="0"/>
        <v>-0.87878787878788067</v>
      </c>
      <c r="H31" s="7">
        <f t="shared" si="1"/>
        <v>3120.8257575757452</v>
      </c>
      <c r="I31" s="7">
        <f t="shared" si="2"/>
        <v>-2742.5438475665701</v>
      </c>
      <c r="J31" s="25">
        <f t="shared" si="3"/>
        <v>0.77226813590450283</v>
      </c>
      <c r="K31" s="51">
        <f t="shared" si="4"/>
        <v>9739553.4091482237</v>
      </c>
      <c r="L31" s="27"/>
      <c r="M31" s="11"/>
      <c r="N31" s="11"/>
      <c r="O31" s="11"/>
      <c r="P31" s="11"/>
    </row>
    <row r="32" spans="1:16" x14ac:dyDescent="0.3">
      <c r="A32" s="16">
        <v>489390</v>
      </c>
      <c r="B32" s="13">
        <v>14.3</v>
      </c>
      <c r="C32" s="19">
        <v>14.3</v>
      </c>
      <c r="D32" s="25">
        <v>9.278787878787881</v>
      </c>
      <c r="E32" s="7">
        <v>489390</v>
      </c>
      <c r="F32" s="7">
        <v>521053.17424242425</v>
      </c>
      <c r="G32" s="25">
        <f t="shared" si="0"/>
        <v>5.0212121212121197</v>
      </c>
      <c r="H32" s="7">
        <f t="shared" si="1"/>
        <v>-31663.174242424255</v>
      </c>
      <c r="I32" s="7">
        <f t="shared" si="2"/>
        <v>-158987.51430211205</v>
      </c>
      <c r="J32" s="25">
        <f t="shared" si="3"/>
        <v>25.212571166207514</v>
      </c>
      <c r="K32" s="51">
        <f t="shared" si="4"/>
        <v>1002556603.1061188</v>
      </c>
      <c r="L32" s="27"/>
      <c r="M32" s="11"/>
      <c r="N32" s="11"/>
      <c r="O32" s="11"/>
      <c r="P32" s="11"/>
    </row>
    <row r="33" spans="1:16" x14ac:dyDescent="0.3">
      <c r="A33" s="16">
        <v>472897</v>
      </c>
      <c r="B33" s="13">
        <v>18.100000000000001</v>
      </c>
      <c r="C33" s="19">
        <v>18.100000000000001</v>
      </c>
      <c r="D33" s="25">
        <v>9.278787878787881</v>
      </c>
      <c r="E33" s="7">
        <v>472897</v>
      </c>
      <c r="F33" s="7">
        <v>521053.17424242425</v>
      </c>
      <c r="G33" s="25">
        <f t="shared" si="0"/>
        <v>8.8212121212121204</v>
      </c>
      <c r="H33" s="7">
        <f t="shared" si="1"/>
        <v>-48156.174242424255</v>
      </c>
      <c r="I33" s="7">
        <f t="shared" si="2"/>
        <v>-424795.82793847576</v>
      </c>
      <c r="J33" s="25">
        <f t="shared" si="3"/>
        <v>77.813783287419639</v>
      </c>
      <c r="K33" s="51">
        <f t="shared" si="4"/>
        <v>2319017117.6667252</v>
      </c>
      <c r="L33" s="27"/>
      <c r="M33" s="11"/>
      <c r="N33" s="11"/>
      <c r="O33" s="11"/>
      <c r="P33" s="11"/>
    </row>
    <row r="34" spans="1:16" x14ac:dyDescent="0.3">
      <c r="A34" s="16">
        <v>470536</v>
      </c>
      <c r="B34" s="13">
        <v>18.600000000000001</v>
      </c>
      <c r="C34" s="19">
        <v>18.600000000000001</v>
      </c>
      <c r="D34" s="25">
        <v>9.278787878787881</v>
      </c>
      <c r="E34" s="7">
        <v>470536</v>
      </c>
      <c r="F34" s="7">
        <v>521053.17424242425</v>
      </c>
      <c r="G34" s="25">
        <f t="shared" si="0"/>
        <v>9.3212121212121204</v>
      </c>
      <c r="H34" s="7">
        <f t="shared" si="1"/>
        <v>-50517.174242424255</v>
      </c>
      <c r="I34" s="7">
        <f t="shared" si="2"/>
        <v>-470881.2968778697</v>
      </c>
      <c r="J34" s="25">
        <f t="shared" si="3"/>
        <v>86.884995408631752</v>
      </c>
      <c r="K34" s="51">
        <f t="shared" si="4"/>
        <v>2551984893.4394526</v>
      </c>
      <c r="L34" s="27"/>
      <c r="M34" s="11"/>
      <c r="N34" s="11"/>
      <c r="O34" s="11"/>
      <c r="P34" s="11"/>
    </row>
    <row r="35" spans="1:16" x14ac:dyDescent="0.3">
      <c r="A35" s="16">
        <v>469601</v>
      </c>
      <c r="B35" s="13">
        <v>18.3</v>
      </c>
      <c r="C35" s="19">
        <v>18.3</v>
      </c>
      <c r="D35" s="25">
        <v>9.278787878787881</v>
      </c>
      <c r="E35" s="7">
        <v>469601</v>
      </c>
      <c r="F35" s="7">
        <v>521053.17424242425</v>
      </c>
      <c r="G35" s="25">
        <f t="shared" si="0"/>
        <v>9.0212121212121197</v>
      </c>
      <c r="H35" s="7">
        <f t="shared" si="1"/>
        <v>-51452.174242424255</v>
      </c>
      <c r="I35" s="7">
        <f t="shared" si="2"/>
        <v>-464160.97793847567</v>
      </c>
      <c r="J35" s="25">
        <f t="shared" si="3"/>
        <v>81.382268135904468</v>
      </c>
      <c r="K35" s="51">
        <f t="shared" si="4"/>
        <v>2647326234.2727861</v>
      </c>
      <c r="L35" s="27"/>
      <c r="M35" s="11"/>
      <c r="N35" s="11"/>
      <c r="O35" s="11"/>
      <c r="P35" s="11"/>
    </row>
    <row r="36" spans="1:16" x14ac:dyDescent="0.3">
      <c r="A36" s="16">
        <v>495206</v>
      </c>
      <c r="B36" s="13">
        <v>12.8</v>
      </c>
      <c r="C36" s="19">
        <v>12.8</v>
      </c>
      <c r="D36" s="25">
        <v>9.278787878787881</v>
      </c>
      <c r="E36" s="7">
        <v>495206</v>
      </c>
      <c r="F36" s="7">
        <v>521053.17424242425</v>
      </c>
      <c r="G36" s="25">
        <f t="shared" ref="G36:G67" si="5">C36-D36</f>
        <v>3.5212121212121197</v>
      </c>
      <c r="H36" s="7">
        <f t="shared" ref="H36:H67" si="6">E36-F36</f>
        <v>-25847.174242424255</v>
      </c>
      <c r="I36" s="7">
        <f t="shared" si="2"/>
        <v>-91013.383241505973</v>
      </c>
      <c r="J36" s="25">
        <f t="shared" si="3"/>
        <v>12.398934802571155</v>
      </c>
      <c r="K36" s="51">
        <f t="shared" si="4"/>
        <v>668076416.31823981</v>
      </c>
      <c r="L36" s="27"/>
      <c r="M36" s="11"/>
      <c r="N36" s="11"/>
      <c r="O36" s="11"/>
      <c r="P36" s="11"/>
    </row>
    <row r="37" spans="1:16" x14ac:dyDescent="0.3">
      <c r="A37" s="16">
        <v>545741</v>
      </c>
      <c r="B37" s="13">
        <v>8.6999999999999993</v>
      </c>
      <c r="C37" s="19">
        <v>8.6999999999999993</v>
      </c>
      <c r="D37" s="25">
        <v>9.278787878787881</v>
      </c>
      <c r="E37" s="7">
        <v>545741</v>
      </c>
      <c r="F37" s="7">
        <v>521053.17424242425</v>
      </c>
      <c r="G37" s="25">
        <f t="shared" si="5"/>
        <v>-0.57878787878788174</v>
      </c>
      <c r="H37" s="7">
        <f t="shared" si="6"/>
        <v>24687.825757575745</v>
      </c>
      <c r="I37" s="7">
        <f t="shared" si="2"/>
        <v>-14289.014302112095</v>
      </c>
      <c r="J37" s="25">
        <f t="shared" si="3"/>
        <v>0.33499540863177568</v>
      </c>
      <c r="K37" s="51">
        <f t="shared" si="4"/>
        <v>609488740.63642037</v>
      </c>
      <c r="L37" s="27"/>
      <c r="M37" s="11"/>
      <c r="N37" s="11"/>
      <c r="O37" s="11"/>
      <c r="P37" s="11"/>
    </row>
    <row r="38" spans="1:16" x14ac:dyDescent="0.3">
      <c r="A38" s="16">
        <v>569870</v>
      </c>
      <c r="B38" s="13">
        <v>4.7</v>
      </c>
      <c r="C38" s="19">
        <v>4.7</v>
      </c>
      <c r="D38" s="25">
        <v>9.278787878787881</v>
      </c>
      <c r="E38" s="7">
        <v>569870</v>
      </c>
      <c r="F38" s="7">
        <v>521053.17424242425</v>
      </c>
      <c r="G38" s="25">
        <f t="shared" si="5"/>
        <v>-4.5787878787878808</v>
      </c>
      <c r="H38" s="7">
        <f t="shared" si="6"/>
        <v>48816.825757575745</v>
      </c>
      <c r="I38" s="7">
        <f t="shared" si="2"/>
        <v>-223521.89005968784</v>
      </c>
      <c r="J38" s="25">
        <f t="shared" si="3"/>
        <v>20.96529843893482</v>
      </c>
      <c r="K38" s="51">
        <f t="shared" si="4"/>
        <v>2383082477.0455108</v>
      </c>
      <c r="L38" s="27"/>
      <c r="M38" s="11"/>
      <c r="N38" s="11"/>
      <c r="O38" s="11"/>
      <c r="P38" s="11"/>
    </row>
    <row r="39" spans="1:16" x14ac:dyDescent="0.3">
      <c r="A39" s="16">
        <v>603029</v>
      </c>
      <c r="B39" s="13">
        <v>1.2</v>
      </c>
      <c r="C39" s="19">
        <v>1.2</v>
      </c>
      <c r="D39" s="25">
        <v>9.278787878787881</v>
      </c>
      <c r="E39" s="7">
        <v>603029</v>
      </c>
      <c r="F39" s="7">
        <v>521053.17424242425</v>
      </c>
      <c r="G39" s="25">
        <f t="shared" si="5"/>
        <v>-8.0787878787878817</v>
      </c>
      <c r="H39" s="7">
        <f t="shared" si="6"/>
        <v>81975.825757575745</v>
      </c>
      <c r="I39" s="7">
        <f t="shared" si="2"/>
        <v>-662265.30748393037</v>
      </c>
      <c r="J39" s="25">
        <f t="shared" si="3"/>
        <v>65.266813590449999</v>
      </c>
      <c r="K39" s="51">
        <f t="shared" si="4"/>
        <v>6720036008.6364193</v>
      </c>
      <c r="L39" s="27"/>
      <c r="M39" s="11"/>
      <c r="N39" s="11"/>
      <c r="O39" s="11"/>
      <c r="P39" s="11"/>
    </row>
    <row r="40" spans="1:16" x14ac:dyDescent="0.3">
      <c r="A40" s="16">
        <v>643562</v>
      </c>
      <c r="B40" s="13">
        <v>-3.7</v>
      </c>
      <c r="C40" s="19">
        <v>-3.7</v>
      </c>
      <c r="D40" s="25">
        <v>9.278787878787881</v>
      </c>
      <c r="E40" s="7">
        <v>643562</v>
      </c>
      <c r="F40" s="7">
        <v>521053.17424242425</v>
      </c>
      <c r="G40" s="25">
        <f t="shared" si="5"/>
        <v>-12.97878787878788</v>
      </c>
      <c r="H40" s="7">
        <f t="shared" si="6"/>
        <v>122508.82575757575</v>
      </c>
      <c r="I40" s="7">
        <f t="shared" si="2"/>
        <v>-1590016.0627869605</v>
      </c>
      <c r="J40" s="25">
        <f t="shared" si="3"/>
        <v>168.44893480257122</v>
      </c>
      <c r="K40" s="51">
        <f t="shared" si="4"/>
        <v>15008412388.500055</v>
      </c>
      <c r="L40" s="27"/>
      <c r="M40" s="11"/>
      <c r="N40" s="11"/>
      <c r="O40" s="11"/>
      <c r="P40" s="11"/>
    </row>
    <row r="41" spans="1:16" x14ac:dyDescent="0.3">
      <c r="A41" s="16">
        <v>564295</v>
      </c>
      <c r="B41" s="13">
        <v>-0.2</v>
      </c>
      <c r="C41" s="19">
        <v>-0.2</v>
      </c>
      <c r="D41" s="25">
        <v>9.278787878787881</v>
      </c>
      <c r="E41" s="7">
        <v>564295</v>
      </c>
      <c r="F41" s="7">
        <v>521053.17424242425</v>
      </c>
      <c r="G41" s="25">
        <f t="shared" si="5"/>
        <v>-9.4787878787878803</v>
      </c>
      <c r="H41" s="7">
        <f t="shared" si="6"/>
        <v>43241.825757575745</v>
      </c>
      <c r="I41" s="7">
        <f t="shared" si="2"/>
        <v>-409880.09384756652</v>
      </c>
      <c r="J41" s="25">
        <f t="shared" si="3"/>
        <v>89.847419651056043</v>
      </c>
      <c r="K41" s="51">
        <f t="shared" si="4"/>
        <v>1869855494.8485413</v>
      </c>
      <c r="L41" s="27"/>
      <c r="M41" s="11"/>
      <c r="N41" s="11"/>
      <c r="O41" s="11"/>
      <c r="P41" s="11"/>
    </row>
    <row r="42" spans="1:16" x14ac:dyDescent="0.3">
      <c r="A42" s="16">
        <v>586559</v>
      </c>
      <c r="B42" s="13">
        <v>4.0999999999999996</v>
      </c>
      <c r="C42" s="19">
        <v>4.0999999999999996</v>
      </c>
      <c r="D42" s="25">
        <v>9.278787878787881</v>
      </c>
      <c r="E42" s="7">
        <v>586559</v>
      </c>
      <c r="F42" s="7">
        <v>521053.17424242425</v>
      </c>
      <c r="G42" s="25">
        <f t="shared" si="5"/>
        <v>-5.1787878787878814</v>
      </c>
      <c r="H42" s="7">
        <f t="shared" si="6"/>
        <v>65505.825757575745</v>
      </c>
      <c r="I42" s="7">
        <f t="shared" si="2"/>
        <v>-339240.77642332425</v>
      </c>
      <c r="J42" s="25">
        <f t="shared" si="3"/>
        <v>26.819843893480282</v>
      </c>
      <c r="K42" s="51">
        <f t="shared" si="4"/>
        <v>4291013208.1818738</v>
      </c>
      <c r="L42" s="27"/>
      <c r="M42" s="11"/>
      <c r="N42" s="11"/>
      <c r="O42" s="11"/>
      <c r="P42" s="11"/>
    </row>
    <row r="43" spans="1:16" x14ac:dyDescent="0.3">
      <c r="A43" s="16">
        <v>487917</v>
      </c>
      <c r="B43" s="13">
        <v>12.9</v>
      </c>
      <c r="C43" s="19">
        <v>12.9</v>
      </c>
      <c r="D43" s="25">
        <v>9.278787878787881</v>
      </c>
      <c r="E43" s="7">
        <v>487917</v>
      </c>
      <c r="F43" s="7">
        <v>521053.17424242425</v>
      </c>
      <c r="G43" s="25">
        <f t="shared" si="5"/>
        <v>3.6212121212121193</v>
      </c>
      <c r="H43" s="7">
        <f t="shared" si="6"/>
        <v>-33136.174242424255</v>
      </c>
      <c r="I43" s="7">
        <f t="shared" si="2"/>
        <v>-119993.11581726353</v>
      </c>
      <c r="J43" s="25">
        <f t="shared" si="3"/>
        <v>13.113177226813576</v>
      </c>
      <c r="K43" s="51">
        <f t="shared" si="4"/>
        <v>1098006043.4243007</v>
      </c>
      <c r="L43" s="27"/>
      <c r="M43" s="11"/>
      <c r="N43" s="11"/>
      <c r="O43" s="11"/>
      <c r="P43" s="11"/>
    </row>
    <row r="44" spans="1:16" x14ac:dyDescent="0.3">
      <c r="A44" s="16">
        <v>485355</v>
      </c>
      <c r="B44" s="13">
        <v>14.1</v>
      </c>
      <c r="C44" s="19">
        <v>14.1</v>
      </c>
      <c r="D44" s="25">
        <v>9.278787878787881</v>
      </c>
      <c r="E44" s="7">
        <v>485355</v>
      </c>
      <c r="F44" s="7">
        <v>521053.17424242425</v>
      </c>
      <c r="G44" s="25">
        <f t="shared" si="5"/>
        <v>4.8212121212121186</v>
      </c>
      <c r="H44" s="7">
        <f t="shared" si="6"/>
        <v>-35698.174242424255</v>
      </c>
      <c r="I44" s="7">
        <f t="shared" si="2"/>
        <v>-172108.47036271804</v>
      </c>
      <c r="J44" s="25">
        <f t="shared" si="3"/>
        <v>23.244086317722655</v>
      </c>
      <c r="K44" s="51">
        <f t="shared" si="4"/>
        <v>1274359644.2424824</v>
      </c>
      <c r="L44" s="27"/>
      <c r="M44" s="11"/>
      <c r="N44" s="11"/>
      <c r="O44" s="11"/>
      <c r="P44" s="11"/>
    </row>
    <row r="45" spans="1:16" x14ac:dyDescent="0.3">
      <c r="A45" s="16">
        <v>470683</v>
      </c>
      <c r="B45" s="13">
        <v>15.5</v>
      </c>
      <c r="C45" s="19">
        <v>15.5</v>
      </c>
      <c r="D45" s="25">
        <v>9.278787878787881</v>
      </c>
      <c r="E45" s="7">
        <v>470683</v>
      </c>
      <c r="F45" s="7">
        <v>521053.17424242425</v>
      </c>
      <c r="G45" s="25">
        <f t="shared" si="5"/>
        <v>6.221212121212119</v>
      </c>
      <c r="H45" s="7">
        <f t="shared" si="6"/>
        <v>-50370.174242424255</v>
      </c>
      <c r="I45" s="7">
        <f t="shared" si="2"/>
        <v>-313363.53854453622</v>
      </c>
      <c r="J45" s="25">
        <f t="shared" si="3"/>
        <v>38.703480257116595</v>
      </c>
      <c r="K45" s="51">
        <f t="shared" si="4"/>
        <v>2537154453.2121797</v>
      </c>
      <c r="L45" s="27"/>
      <c r="M45" s="11"/>
      <c r="N45" s="11"/>
      <c r="O45" s="11"/>
      <c r="P45" s="11"/>
    </row>
    <row r="46" spans="1:16" x14ac:dyDescent="0.3">
      <c r="A46" s="16">
        <v>464393</v>
      </c>
      <c r="B46" s="13">
        <v>18.7</v>
      </c>
      <c r="C46" s="19">
        <v>18.7</v>
      </c>
      <c r="D46" s="25">
        <v>9.278787878787881</v>
      </c>
      <c r="E46" s="7">
        <v>464393</v>
      </c>
      <c r="F46" s="7">
        <v>521053.17424242425</v>
      </c>
      <c r="G46" s="25">
        <f t="shared" si="5"/>
        <v>9.4212121212121183</v>
      </c>
      <c r="H46" s="7">
        <f t="shared" si="6"/>
        <v>-56660.174242424255</v>
      </c>
      <c r="I46" s="7">
        <f t="shared" si="2"/>
        <v>-533807.52036271803</v>
      </c>
      <c r="J46" s="25">
        <f t="shared" si="3"/>
        <v>88.759237832874135</v>
      </c>
      <c r="K46" s="51">
        <f t="shared" si="4"/>
        <v>3210375345.1818771</v>
      </c>
      <c r="L46" s="27"/>
      <c r="M46" s="11"/>
      <c r="N46" s="11"/>
      <c r="O46" s="11"/>
      <c r="P46" s="11"/>
    </row>
    <row r="47" spans="1:16" x14ac:dyDescent="0.3">
      <c r="A47" s="16">
        <v>465019</v>
      </c>
      <c r="B47" s="13">
        <v>19.399999999999999</v>
      </c>
      <c r="C47" s="19">
        <v>19.399999999999999</v>
      </c>
      <c r="D47" s="25">
        <v>9.278787878787881</v>
      </c>
      <c r="E47" s="7">
        <v>465019</v>
      </c>
      <c r="F47" s="7">
        <v>521053.17424242425</v>
      </c>
      <c r="G47" s="25">
        <f t="shared" si="5"/>
        <v>10.121212121212118</v>
      </c>
      <c r="H47" s="7">
        <f t="shared" si="6"/>
        <v>-56034.174242424255</v>
      </c>
      <c r="I47" s="7">
        <f t="shared" si="2"/>
        <v>-567133.7635445362</v>
      </c>
      <c r="J47" s="25">
        <f t="shared" si="3"/>
        <v>102.4389348025711</v>
      </c>
      <c r="K47" s="51">
        <f t="shared" si="4"/>
        <v>3139828683.0303617</v>
      </c>
      <c r="L47" s="27"/>
      <c r="M47" s="11"/>
      <c r="N47" s="11"/>
      <c r="O47" s="11"/>
      <c r="P47" s="11"/>
    </row>
    <row r="48" spans="1:16" x14ac:dyDescent="0.3">
      <c r="A48" s="16">
        <v>463927</v>
      </c>
      <c r="B48" s="13">
        <v>15.6</v>
      </c>
      <c r="C48" s="19">
        <v>15.6</v>
      </c>
      <c r="D48" s="25">
        <v>9.278787878787881</v>
      </c>
      <c r="E48" s="7">
        <v>463927</v>
      </c>
      <c r="F48" s="7">
        <v>521053.17424242425</v>
      </c>
      <c r="G48" s="25">
        <f t="shared" si="5"/>
        <v>6.3212121212121186</v>
      </c>
      <c r="H48" s="7">
        <f t="shared" si="6"/>
        <v>-57126.174242424255</v>
      </c>
      <c r="I48" s="7">
        <f t="shared" si="2"/>
        <v>-361106.66505968774</v>
      </c>
      <c r="J48" s="25">
        <f t="shared" si="3"/>
        <v>39.957722681359009</v>
      </c>
      <c r="K48" s="51">
        <f t="shared" si="4"/>
        <v>3263399783.5758162</v>
      </c>
      <c r="L48" s="27"/>
      <c r="M48" s="11"/>
      <c r="N48" s="11"/>
      <c r="O48" s="11"/>
      <c r="P48" s="11"/>
    </row>
    <row r="49" spans="1:16" x14ac:dyDescent="0.3">
      <c r="A49" s="16">
        <v>545148</v>
      </c>
      <c r="B49" s="13">
        <v>8</v>
      </c>
      <c r="C49" s="19">
        <v>8</v>
      </c>
      <c r="D49" s="25">
        <v>9.278787878787881</v>
      </c>
      <c r="E49" s="7">
        <v>545148</v>
      </c>
      <c r="F49" s="7">
        <v>521053.17424242425</v>
      </c>
      <c r="G49" s="25">
        <f t="shared" si="5"/>
        <v>-1.278787878787881</v>
      </c>
      <c r="H49" s="7">
        <f t="shared" si="6"/>
        <v>24094.825757575745</v>
      </c>
      <c r="I49" s="7">
        <f t="shared" si="2"/>
        <v>-30812.171120293886</v>
      </c>
      <c r="J49" s="25">
        <f t="shared" si="3"/>
        <v>1.6352984389348082</v>
      </c>
      <c r="K49" s="51">
        <f t="shared" si="4"/>
        <v>580560628.28793561</v>
      </c>
      <c r="L49" s="27"/>
      <c r="M49" s="11"/>
      <c r="N49" s="11"/>
      <c r="O49" s="11"/>
      <c r="P49" s="11"/>
    </row>
    <row r="50" spans="1:16" x14ac:dyDescent="0.3">
      <c r="A50" s="16">
        <v>554477</v>
      </c>
      <c r="B50" s="13">
        <v>6.3</v>
      </c>
      <c r="C50" s="19">
        <v>6.3</v>
      </c>
      <c r="D50" s="25">
        <v>9.278787878787881</v>
      </c>
      <c r="E50" s="7">
        <v>554477</v>
      </c>
      <c r="F50" s="7">
        <v>521053.17424242425</v>
      </c>
      <c r="G50" s="25">
        <f t="shared" si="5"/>
        <v>-2.9787878787878812</v>
      </c>
      <c r="H50" s="7">
        <f t="shared" si="6"/>
        <v>33423.825757575745</v>
      </c>
      <c r="I50" s="7">
        <f t="shared" si="2"/>
        <v>-99562.487029384807</v>
      </c>
      <c r="J50" s="25">
        <f t="shared" si="3"/>
        <v>8.8731772268136044</v>
      </c>
      <c r="K50" s="51">
        <f t="shared" si="4"/>
        <v>1117152128.2727838</v>
      </c>
      <c r="L50" s="27"/>
      <c r="M50" s="11"/>
      <c r="N50" s="11"/>
      <c r="O50" s="11"/>
      <c r="P50" s="11"/>
    </row>
    <row r="51" spans="1:16" x14ac:dyDescent="0.3">
      <c r="A51" s="16">
        <v>607773</v>
      </c>
      <c r="B51" s="13">
        <v>-0.5</v>
      </c>
      <c r="C51" s="19">
        <v>-0.5</v>
      </c>
      <c r="D51" s="25">
        <v>9.278787878787881</v>
      </c>
      <c r="E51" s="7">
        <v>607773</v>
      </c>
      <c r="F51" s="7">
        <v>521053.17424242425</v>
      </c>
      <c r="G51" s="25">
        <f t="shared" si="5"/>
        <v>-9.778787878787881</v>
      </c>
      <c r="H51" s="7">
        <f t="shared" si="6"/>
        <v>86719.825757575745</v>
      </c>
      <c r="I51" s="7">
        <f t="shared" si="2"/>
        <v>-848014.78096877877</v>
      </c>
      <c r="J51" s="25">
        <f t="shared" si="3"/>
        <v>95.624692378328788</v>
      </c>
      <c r="K51" s="51">
        <f t="shared" si="4"/>
        <v>7520328179.4242973</v>
      </c>
      <c r="L51" s="27"/>
      <c r="M51" s="11"/>
      <c r="N51" s="11"/>
      <c r="O51" s="11"/>
      <c r="P51" s="11"/>
    </row>
    <row r="52" spans="1:16" x14ac:dyDescent="0.3">
      <c r="A52" s="16">
        <v>639524</v>
      </c>
      <c r="B52" s="13">
        <v>-4.4000000000000004</v>
      </c>
      <c r="C52" s="19">
        <v>-4.4000000000000004</v>
      </c>
      <c r="D52" s="25">
        <v>9.278787878787881</v>
      </c>
      <c r="E52" s="7">
        <v>639524</v>
      </c>
      <c r="F52" s="7">
        <v>521053.17424242425</v>
      </c>
      <c r="G52" s="25">
        <f t="shared" si="5"/>
        <v>-13.678787878787881</v>
      </c>
      <c r="H52" s="7">
        <f t="shared" si="6"/>
        <v>118470.82575757575</v>
      </c>
      <c r="I52" s="7">
        <f t="shared" si="2"/>
        <v>-1620537.2953627182</v>
      </c>
      <c r="J52" s="25">
        <f t="shared" si="3"/>
        <v>187.10923783287427</v>
      </c>
      <c r="K52" s="51">
        <f t="shared" si="4"/>
        <v>14035336555.681873</v>
      </c>
      <c r="L52" s="27"/>
      <c r="M52" s="11"/>
      <c r="N52" s="11"/>
      <c r="O52" s="11"/>
      <c r="P52" s="11"/>
    </row>
    <row r="53" spans="1:16" x14ac:dyDescent="0.3">
      <c r="A53" s="16">
        <v>564691</v>
      </c>
      <c r="B53" s="13">
        <v>-1.2</v>
      </c>
      <c r="C53" s="19">
        <v>-1.2</v>
      </c>
      <c r="D53" s="25">
        <v>9.278787878787881</v>
      </c>
      <c r="E53" s="7">
        <v>564691</v>
      </c>
      <c r="F53" s="7">
        <v>521053.17424242425</v>
      </c>
      <c r="G53" s="25">
        <f t="shared" si="5"/>
        <v>-10.47878787878788</v>
      </c>
      <c r="H53" s="7">
        <f t="shared" si="6"/>
        <v>43637.825757575745</v>
      </c>
      <c r="I53" s="7">
        <f t="shared" si="2"/>
        <v>-457271.5196051423</v>
      </c>
      <c r="J53" s="25">
        <f t="shared" si="3"/>
        <v>109.80499540863181</v>
      </c>
      <c r="K53" s="51">
        <f t="shared" si="4"/>
        <v>1904259836.8485413</v>
      </c>
      <c r="L53" s="27"/>
      <c r="M53" s="11"/>
      <c r="N53" s="11"/>
      <c r="O53" s="11"/>
      <c r="P53" s="11"/>
    </row>
    <row r="54" spans="1:16" x14ac:dyDescent="0.3">
      <c r="A54" s="16">
        <v>578306</v>
      </c>
      <c r="B54" s="13">
        <v>3.6</v>
      </c>
      <c r="C54" s="19">
        <v>3.6</v>
      </c>
      <c r="D54" s="25">
        <v>9.278787878787881</v>
      </c>
      <c r="E54" s="7">
        <v>578306</v>
      </c>
      <c r="F54" s="7">
        <v>521053.17424242425</v>
      </c>
      <c r="G54" s="25">
        <f t="shared" si="5"/>
        <v>-5.6787878787878814</v>
      </c>
      <c r="H54" s="7">
        <f t="shared" si="6"/>
        <v>57252.825757575745</v>
      </c>
      <c r="I54" s="7">
        <f t="shared" si="2"/>
        <v>-325126.65293847572</v>
      </c>
      <c r="J54" s="25">
        <f t="shared" si="3"/>
        <v>32.248631772268162</v>
      </c>
      <c r="K54" s="51">
        <f t="shared" si="4"/>
        <v>3277886057.2273288</v>
      </c>
      <c r="L54" s="27"/>
      <c r="M54" s="11"/>
      <c r="N54" s="11"/>
      <c r="O54" s="11"/>
      <c r="P54" s="11"/>
    </row>
    <row r="55" spans="1:16" x14ac:dyDescent="0.3">
      <c r="A55" s="16">
        <v>504814</v>
      </c>
      <c r="B55" s="13">
        <v>8.9</v>
      </c>
      <c r="C55" s="19">
        <v>8.9</v>
      </c>
      <c r="D55" s="25">
        <v>9.278787878787881</v>
      </c>
      <c r="E55" s="7">
        <v>504814</v>
      </c>
      <c r="F55" s="7">
        <v>521053.17424242425</v>
      </c>
      <c r="G55" s="25">
        <f t="shared" si="5"/>
        <v>-0.37878787878788067</v>
      </c>
      <c r="H55" s="7">
        <f t="shared" si="6"/>
        <v>-16239.174242424255</v>
      </c>
      <c r="I55" s="7">
        <f t="shared" si="2"/>
        <v>6151.2023645546724</v>
      </c>
      <c r="J55" s="25">
        <f t="shared" si="3"/>
        <v>0.14348025711662218</v>
      </c>
      <c r="K55" s="51">
        <f t="shared" si="4"/>
        <v>263710780.07581538</v>
      </c>
      <c r="L55" s="27"/>
      <c r="M55" s="11"/>
      <c r="N55" s="11"/>
      <c r="O55" s="11"/>
      <c r="P55" s="11"/>
    </row>
    <row r="56" spans="1:16" x14ac:dyDescent="0.3">
      <c r="A56" s="16">
        <v>500540</v>
      </c>
      <c r="B56" s="13">
        <v>12.1</v>
      </c>
      <c r="C56" s="19">
        <v>12.1</v>
      </c>
      <c r="D56" s="25">
        <v>9.278787878787881</v>
      </c>
      <c r="E56" s="7">
        <v>500540</v>
      </c>
      <c r="F56" s="7">
        <v>521053.17424242425</v>
      </c>
      <c r="G56" s="25">
        <f t="shared" si="5"/>
        <v>2.8212121212121186</v>
      </c>
      <c r="H56" s="7">
        <f t="shared" si="6"/>
        <v>-20513.174242424255</v>
      </c>
      <c r="I56" s="7">
        <f t="shared" si="2"/>
        <v>-57872.015817263527</v>
      </c>
      <c r="J56" s="25">
        <f t="shared" si="3"/>
        <v>7.959237832874182</v>
      </c>
      <c r="K56" s="51">
        <f t="shared" si="4"/>
        <v>420790317.50005788</v>
      </c>
      <c r="L56" s="27"/>
      <c r="M56" s="11"/>
      <c r="N56" s="11"/>
      <c r="O56" s="11"/>
      <c r="P56" s="11"/>
    </row>
    <row r="57" spans="1:16" x14ac:dyDescent="0.3">
      <c r="A57" s="16">
        <v>476147</v>
      </c>
      <c r="B57" s="13">
        <v>17.399999999999999</v>
      </c>
      <c r="C57" s="19">
        <v>17.399999999999999</v>
      </c>
      <c r="D57" s="25">
        <v>9.278787878787881</v>
      </c>
      <c r="E57" s="7">
        <v>476147</v>
      </c>
      <c r="F57" s="7">
        <v>521053.17424242425</v>
      </c>
      <c r="G57" s="25">
        <f t="shared" si="5"/>
        <v>8.1212121212121176</v>
      </c>
      <c r="H57" s="7">
        <f t="shared" si="6"/>
        <v>-44906.174242424255</v>
      </c>
      <c r="I57" s="7">
        <f t="shared" si="2"/>
        <v>-364692.56657483923</v>
      </c>
      <c r="J57" s="25">
        <f t="shared" si="3"/>
        <v>65.954086317722627</v>
      </c>
      <c r="K57" s="51">
        <f t="shared" si="4"/>
        <v>2016564485.0909677</v>
      </c>
      <c r="L57" s="27"/>
      <c r="M57" s="11"/>
      <c r="N57" s="11"/>
      <c r="O57" s="11"/>
      <c r="P57" s="11"/>
    </row>
    <row r="58" spans="1:16" x14ac:dyDescent="0.3">
      <c r="A58" s="16">
        <v>479964</v>
      </c>
      <c r="B58" s="13">
        <v>20.9</v>
      </c>
      <c r="C58" s="19">
        <v>20.9</v>
      </c>
      <c r="D58" s="25">
        <v>9.278787878787881</v>
      </c>
      <c r="E58" s="7">
        <v>479964</v>
      </c>
      <c r="F58" s="7">
        <v>521053.17424242425</v>
      </c>
      <c r="G58" s="25">
        <f t="shared" si="5"/>
        <v>11.621212121212118</v>
      </c>
      <c r="H58" s="7">
        <f t="shared" si="6"/>
        <v>-41089.174242424255</v>
      </c>
      <c r="I58" s="7">
        <f t="shared" si="2"/>
        <v>-477506.00975665747</v>
      </c>
      <c r="J58" s="25">
        <f t="shared" si="3"/>
        <v>135.05257116620746</v>
      </c>
      <c r="K58" s="51">
        <f t="shared" si="4"/>
        <v>1688320239.9243009</v>
      </c>
      <c r="L58" s="27"/>
      <c r="M58" s="11"/>
      <c r="N58" s="11"/>
      <c r="O58" s="11"/>
      <c r="P58" s="11"/>
    </row>
    <row r="59" spans="1:16" x14ac:dyDescent="0.3">
      <c r="A59" s="16">
        <v>472370</v>
      </c>
      <c r="B59" s="13">
        <v>17.7</v>
      </c>
      <c r="C59" s="19">
        <v>17.7</v>
      </c>
      <c r="D59" s="25">
        <v>9.278787878787881</v>
      </c>
      <c r="E59" s="7">
        <v>472370</v>
      </c>
      <c r="F59" s="7">
        <v>521053.17424242425</v>
      </c>
      <c r="G59" s="25">
        <f t="shared" si="5"/>
        <v>8.4212121212121183</v>
      </c>
      <c r="H59" s="7">
        <f t="shared" si="6"/>
        <v>-48683.174242424255</v>
      </c>
      <c r="I59" s="7">
        <f t="shared" si="2"/>
        <v>-409971.33702938474</v>
      </c>
      <c r="J59" s="25">
        <f t="shared" si="3"/>
        <v>70.916813590449905</v>
      </c>
      <c r="K59" s="51">
        <f t="shared" si="4"/>
        <v>2370051454.3182406</v>
      </c>
      <c r="L59" s="27"/>
      <c r="M59" s="11"/>
      <c r="N59" s="11"/>
      <c r="O59" s="11"/>
      <c r="P59" s="11"/>
    </row>
    <row r="60" spans="1:16" x14ac:dyDescent="0.3">
      <c r="A60" s="16">
        <v>482162</v>
      </c>
      <c r="B60" s="13">
        <v>11.9</v>
      </c>
      <c r="C60" s="19">
        <v>11.9</v>
      </c>
      <c r="D60" s="25">
        <v>9.278787878787881</v>
      </c>
      <c r="E60" s="7">
        <v>482162</v>
      </c>
      <c r="F60" s="7">
        <v>521053.17424242425</v>
      </c>
      <c r="G60" s="25">
        <f t="shared" si="5"/>
        <v>2.6212121212121193</v>
      </c>
      <c r="H60" s="7">
        <f t="shared" si="6"/>
        <v>-38891.174242424255</v>
      </c>
      <c r="I60" s="7">
        <f t="shared" si="2"/>
        <v>-101942.01733241502</v>
      </c>
      <c r="J60" s="25">
        <f t="shared" si="3"/>
        <v>6.8707529843893385</v>
      </c>
      <c r="K60" s="51">
        <f t="shared" si="4"/>
        <v>1512523433.9546039</v>
      </c>
      <c r="L60" s="27"/>
      <c r="M60" s="11"/>
      <c r="N60" s="11"/>
      <c r="O60" s="11"/>
      <c r="P60" s="11"/>
    </row>
    <row r="61" spans="1:16" x14ac:dyDescent="0.3">
      <c r="A61" s="16">
        <v>542400</v>
      </c>
      <c r="B61" s="13">
        <v>6.8</v>
      </c>
      <c r="C61" s="19">
        <v>6.8</v>
      </c>
      <c r="D61" s="25">
        <v>9.278787878787881</v>
      </c>
      <c r="E61" s="7">
        <v>542400</v>
      </c>
      <c r="F61" s="7">
        <v>521053.17424242425</v>
      </c>
      <c r="G61" s="25">
        <f t="shared" si="5"/>
        <v>-2.4787878787878812</v>
      </c>
      <c r="H61" s="7">
        <f t="shared" si="6"/>
        <v>21346.825757575745</v>
      </c>
      <c r="I61" s="7">
        <f t="shared" si="2"/>
        <v>-52914.252938475685</v>
      </c>
      <c r="J61" s="25">
        <f t="shared" si="3"/>
        <v>6.1443893480257232</v>
      </c>
      <c r="K61" s="51">
        <f t="shared" si="4"/>
        <v>455686969.9242993</v>
      </c>
      <c r="L61" s="27"/>
      <c r="M61" s="11"/>
      <c r="N61" s="11"/>
      <c r="O61" s="11"/>
      <c r="P61" s="11"/>
    </row>
    <row r="62" spans="1:16" x14ac:dyDescent="0.3">
      <c r="A62" s="16">
        <v>562558</v>
      </c>
      <c r="B62" s="13">
        <v>5.2</v>
      </c>
      <c r="C62" s="19">
        <v>5.2</v>
      </c>
      <c r="D62" s="25">
        <v>9.278787878787881</v>
      </c>
      <c r="E62" s="7">
        <v>562558</v>
      </c>
      <c r="F62" s="7">
        <v>521053.17424242425</v>
      </c>
      <c r="G62" s="25">
        <f t="shared" si="5"/>
        <v>-4.0787878787878808</v>
      </c>
      <c r="H62" s="7">
        <f t="shared" si="6"/>
        <v>41504.825757575745</v>
      </c>
      <c r="I62" s="7">
        <f t="shared" si="2"/>
        <v>-169289.38021120298</v>
      </c>
      <c r="J62" s="25">
        <f t="shared" si="3"/>
        <v>16.636510560146942</v>
      </c>
      <c r="K62" s="51">
        <f t="shared" si="4"/>
        <v>1722650561.166723</v>
      </c>
      <c r="L62" s="27"/>
      <c r="M62" s="11"/>
      <c r="N62" s="11"/>
      <c r="O62" s="11"/>
      <c r="P62" s="11"/>
    </row>
    <row r="63" spans="1:16" x14ac:dyDescent="0.3">
      <c r="A63" s="16">
        <v>647022</v>
      </c>
      <c r="B63" s="13">
        <v>-4.7</v>
      </c>
      <c r="C63" s="19">
        <v>-4.7</v>
      </c>
      <c r="D63" s="25">
        <v>9.278787878787881</v>
      </c>
      <c r="E63" s="7">
        <v>647022</v>
      </c>
      <c r="F63" s="7">
        <v>521053.17424242425</v>
      </c>
      <c r="G63" s="25">
        <f t="shared" si="5"/>
        <v>-13.97878787878788</v>
      </c>
      <c r="H63" s="7">
        <f t="shared" si="6"/>
        <v>125968.82575757575</v>
      </c>
      <c r="I63" s="7">
        <f t="shared" si="2"/>
        <v>-1760891.4946051424</v>
      </c>
      <c r="J63" s="25">
        <f t="shared" si="3"/>
        <v>195.40651056014696</v>
      </c>
      <c r="K63" s="51">
        <f t="shared" si="4"/>
        <v>15868145062.742479</v>
      </c>
      <c r="L63" s="27"/>
      <c r="M63" s="11"/>
      <c r="N63" s="11"/>
      <c r="O63" s="11"/>
      <c r="P63" s="11"/>
    </row>
    <row r="64" spans="1:16" x14ac:dyDescent="0.3">
      <c r="A64" s="16">
        <v>619668</v>
      </c>
      <c r="B64" s="13">
        <v>-0.5</v>
      </c>
      <c r="C64" s="19">
        <v>-0.5</v>
      </c>
      <c r="D64" s="25">
        <v>9.278787878787881</v>
      </c>
      <c r="E64" s="7">
        <v>619668</v>
      </c>
      <c r="F64" s="7">
        <v>521053.17424242425</v>
      </c>
      <c r="G64" s="25">
        <f t="shared" si="5"/>
        <v>-9.778787878787881</v>
      </c>
      <c r="H64" s="7">
        <f t="shared" si="6"/>
        <v>98614.825757575745</v>
      </c>
      <c r="I64" s="7">
        <f t="shared" si="2"/>
        <v>-964333.46278696065</v>
      </c>
      <c r="J64" s="25">
        <f t="shared" si="3"/>
        <v>95.624692378328788</v>
      </c>
      <c r="K64" s="51">
        <f t="shared" si="4"/>
        <v>9724883859.1970253</v>
      </c>
      <c r="L64" s="27"/>
      <c r="M64" s="11"/>
      <c r="N64" s="11"/>
      <c r="O64" s="11"/>
      <c r="P64" s="11"/>
    </row>
    <row r="65" spans="1:16" x14ac:dyDescent="0.3">
      <c r="A65" s="16">
        <v>565096</v>
      </c>
      <c r="B65" s="13">
        <v>-1.2</v>
      </c>
      <c r="C65" s="19">
        <v>-1.2</v>
      </c>
      <c r="D65" s="25">
        <v>9.278787878787881</v>
      </c>
      <c r="E65" s="7">
        <v>565096</v>
      </c>
      <c r="F65" s="7">
        <v>521053.17424242425</v>
      </c>
      <c r="G65" s="25">
        <f t="shared" si="5"/>
        <v>-10.47878787878788</v>
      </c>
      <c r="H65" s="7">
        <f t="shared" si="6"/>
        <v>44042.825757575745</v>
      </c>
      <c r="I65" s="7">
        <f t="shared" si="2"/>
        <v>-461515.42869605136</v>
      </c>
      <c r="J65" s="25">
        <f t="shared" si="3"/>
        <v>109.80499540863181</v>
      </c>
      <c r="K65" s="51">
        <f t="shared" si="4"/>
        <v>1939770500.7121775</v>
      </c>
      <c r="L65" s="27"/>
      <c r="M65" s="11"/>
      <c r="N65" s="11"/>
      <c r="O65" s="11"/>
      <c r="P65" s="11"/>
    </row>
    <row r="66" spans="1:16" x14ac:dyDescent="0.3">
      <c r="A66" s="16">
        <v>575630</v>
      </c>
      <c r="B66" s="13">
        <v>4.7</v>
      </c>
      <c r="C66" s="19">
        <v>4.7</v>
      </c>
      <c r="D66" s="25">
        <v>9.278787878787881</v>
      </c>
      <c r="E66" s="7">
        <v>575630</v>
      </c>
      <c r="F66" s="7">
        <v>521053.17424242425</v>
      </c>
      <c r="G66" s="25">
        <f t="shared" si="5"/>
        <v>-4.5787878787878808</v>
      </c>
      <c r="H66" s="7">
        <f t="shared" si="6"/>
        <v>54576.825757575745</v>
      </c>
      <c r="I66" s="7">
        <f t="shared" si="2"/>
        <v>-249895.70824150601</v>
      </c>
      <c r="J66" s="25">
        <f t="shared" si="3"/>
        <v>20.96529843893482</v>
      </c>
      <c r="K66" s="51">
        <f t="shared" si="4"/>
        <v>2978629909.7727833</v>
      </c>
      <c r="L66" s="27"/>
      <c r="M66" s="11"/>
      <c r="N66" s="11"/>
      <c r="O66" s="11"/>
      <c r="P66" s="11"/>
    </row>
    <row r="67" spans="1:16" x14ac:dyDescent="0.3">
      <c r="A67" s="16">
        <v>493361</v>
      </c>
      <c r="B67" s="13">
        <v>11.4</v>
      </c>
      <c r="C67" s="19">
        <v>11.4</v>
      </c>
      <c r="D67" s="25">
        <v>9.278787878787881</v>
      </c>
      <c r="E67" s="7">
        <v>493361</v>
      </c>
      <c r="F67" s="7">
        <v>521053.17424242425</v>
      </c>
      <c r="G67" s="25">
        <f t="shared" si="5"/>
        <v>2.1212121212121193</v>
      </c>
      <c r="H67" s="7">
        <f t="shared" si="6"/>
        <v>-27692.174242424255</v>
      </c>
      <c r="I67" s="7">
        <f t="shared" si="2"/>
        <v>-58740.975665748367</v>
      </c>
      <c r="J67" s="25">
        <f t="shared" si="3"/>
        <v>4.4995408631772191</v>
      </c>
      <c r="K67" s="51">
        <f t="shared" si="4"/>
        <v>766856514.27278531</v>
      </c>
      <c r="L67" s="27"/>
      <c r="M67" s="11"/>
      <c r="N67" s="11"/>
      <c r="O67" s="11"/>
      <c r="P67" s="11"/>
    </row>
    <row r="68" spans="1:16" x14ac:dyDescent="0.3">
      <c r="A68" s="16">
        <v>499105</v>
      </c>
      <c r="B68" s="13">
        <v>14.2</v>
      </c>
      <c r="C68" s="19">
        <v>14.2</v>
      </c>
      <c r="D68" s="25">
        <v>9.278787878787881</v>
      </c>
      <c r="E68" s="7">
        <v>499105</v>
      </c>
      <c r="F68" s="7">
        <v>521053.17424242425</v>
      </c>
      <c r="G68" s="25">
        <f t="shared" ref="G68:G99" si="7">C68-D68</f>
        <v>4.9212121212121183</v>
      </c>
      <c r="H68" s="7">
        <f t="shared" ref="H68:H99" si="8">E68-F68</f>
        <v>-21948.174242424255</v>
      </c>
      <c r="I68" s="7">
        <f t="shared" si="2"/>
        <v>-108011.62112029384</v>
      </c>
      <c r="J68" s="25">
        <f t="shared" si="3"/>
        <v>24.218328741965077</v>
      </c>
      <c r="K68" s="51">
        <f t="shared" si="4"/>
        <v>481722352.5758155</v>
      </c>
      <c r="L68" s="27"/>
      <c r="M68" s="11"/>
      <c r="N68" s="11"/>
      <c r="O68" s="11"/>
      <c r="P68" s="11"/>
    </row>
    <row r="69" spans="1:16" x14ac:dyDescent="0.3">
      <c r="A69" s="16">
        <v>476089</v>
      </c>
      <c r="B69" s="13">
        <v>17.7</v>
      </c>
      <c r="C69" s="19">
        <v>17.7</v>
      </c>
      <c r="D69" s="25">
        <v>9.278787878787881</v>
      </c>
      <c r="E69" s="7">
        <v>476089</v>
      </c>
      <c r="F69" s="7">
        <v>521053.17424242425</v>
      </c>
      <c r="G69" s="25">
        <f t="shared" si="7"/>
        <v>8.4212121212121183</v>
      </c>
      <c r="H69" s="7">
        <f t="shared" si="8"/>
        <v>-44964.174242424255</v>
      </c>
      <c r="I69" s="7">
        <f t="shared" ref="I69:I132" si="9">G69*H69</f>
        <v>-378652.84915059683</v>
      </c>
      <c r="J69" s="25">
        <f t="shared" ref="J69:J132" si="10">POWER(G69,2)</f>
        <v>70.916813590449905</v>
      </c>
      <c r="K69" s="51">
        <f t="shared" ref="K69:K132" si="11">POWER(H69,2)</f>
        <v>2021776965.3030889</v>
      </c>
      <c r="L69" s="27"/>
      <c r="M69" s="11"/>
      <c r="N69" s="11"/>
      <c r="O69" s="11"/>
      <c r="P69" s="11"/>
    </row>
    <row r="70" spans="1:16" x14ac:dyDescent="0.3">
      <c r="A70" s="16">
        <v>453995</v>
      </c>
      <c r="B70" s="13">
        <v>17</v>
      </c>
      <c r="C70" s="19">
        <v>17</v>
      </c>
      <c r="D70" s="25">
        <v>9.278787878787881</v>
      </c>
      <c r="E70" s="7">
        <v>453995</v>
      </c>
      <c r="F70" s="7">
        <v>521053.17424242425</v>
      </c>
      <c r="G70" s="25">
        <f t="shared" si="7"/>
        <v>7.721212121212119</v>
      </c>
      <c r="H70" s="7">
        <f t="shared" si="8"/>
        <v>-67058.174242424255</v>
      </c>
      <c r="I70" s="7">
        <f t="shared" si="9"/>
        <v>-517770.38778696046</v>
      </c>
      <c r="J70" s="25">
        <f t="shared" si="10"/>
        <v>59.617116620752952</v>
      </c>
      <c r="K70" s="51">
        <f t="shared" si="11"/>
        <v>4496798732.7273321</v>
      </c>
      <c r="L70" s="27"/>
      <c r="M70" s="11"/>
      <c r="N70" s="11"/>
      <c r="O70" s="11"/>
      <c r="P70" s="11"/>
    </row>
    <row r="71" spans="1:16" x14ac:dyDescent="0.3">
      <c r="A71" s="16">
        <v>475111</v>
      </c>
      <c r="B71" s="13">
        <v>18.5</v>
      </c>
      <c r="C71" s="19">
        <v>18.5</v>
      </c>
      <c r="D71" s="25">
        <v>9.278787878787881</v>
      </c>
      <c r="E71" s="7">
        <v>475111</v>
      </c>
      <c r="F71" s="7">
        <v>521053.17424242425</v>
      </c>
      <c r="G71" s="25">
        <f t="shared" si="7"/>
        <v>9.221212121212119</v>
      </c>
      <c r="H71" s="7">
        <f t="shared" si="8"/>
        <v>-45942.174242424255</v>
      </c>
      <c r="I71" s="7">
        <f t="shared" si="9"/>
        <v>-423642.53399908176</v>
      </c>
      <c r="J71" s="25">
        <f t="shared" si="10"/>
        <v>85.030752984389309</v>
      </c>
      <c r="K71" s="51">
        <f t="shared" si="11"/>
        <v>2110683374.1212707</v>
      </c>
      <c r="L71" s="27"/>
      <c r="M71" s="11"/>
      <c r="N71" s="11"/>
      <c r="O71" s="11"/>
      <c r="P71" s="11"/>
    </row>
    <row r="72" spans="1:16" x14ac:dyDescent="0.3">
      <c r="A72" s="16">
        <v>467001</v>
      </c>
      <c r="B72" s="13">
        <v>15.2</v>
      </c>
      <c r="C72" s="19">
        <v>15.2</v>
      </c>
      <c r="D72" s="25">
        <v>9.278787878787881</v>
      </c>
      <c r="E72" s="7">
        <v>467001</v>
      </c>
      <c r="F72" s="7">
        <v>521053.17424242425</v>
      </c>
      <c r="G72" s="25">
        <f t="shared" si="7"/>
        <v>5.9212121212121183</v>
      </c>
      <c r="H72" s="7">
        <f t="shared" si="8"/>
        <v>-54052.174242424255</v>
      </c>
      <c r="I72" s="7">
        <f t="shared" si="9"/>
        <v>-320054.38930211193</v>
      </c>
      <c r="J72" s="25">
        <f t="shared" si="10"/>
        <v>35.06075298438931</v>
      </c>
      <c r="K72" s="51">
        <f t="shared" si="11"/>
        <v>2921637540.3333921</v>
      </c>
      <c r="L72" s="27"/>
      <c r="M72" s="11"/>
      <c r="N72" s="11"/>
      <c r="O72" s="11"/>
      <c r="P72" s="11"/>
    </row>
    <row r="73" spans="1:16" x14ac:dyDescent="0.3">
      <c r="A73" s="16">
        <v>531537</v>
      </c>
      <c r="B73" s="13">
        <v>8.5</v>
      </c>
      <c r="C73" s="19">
        <v>8.5</v>
      </c>
      <c r="D73" s="25">
        <v>9.278787878787881</v>
      </c>
      <c r="E73" s="7">
        <v>531537</v>
      </c>
      <c r="F73" s="7">
        <v>521053.17424242425</v>
      </c>
      <c r="G73" s="25">
        <f t="shared" si="7"/>
        <v>-0.77878787878788103</v>
      </c>
      <c r="H73" s="7">
        <f t="shared" si="8"/>
        <v>10483.825757575745</v>
      </c>
      <c r="I73" s="7">
        <f t="shared" si="9"/>
        <v>-8164.6764233241647</v>
      </c>
      <c r="J73" s="25">
        <f t="shared" si="10"/>
        <v>0.60651056014692728</v>
      </c>
      <c r="K73" s="51">
        <f t="shared" si="11"/>
        <v>109910602.51520865</v>
      </c>
      <c r="L73" s="27"/>
      <c r="M73" s="11"/>
      <c r="N73" s="11"/>
      <c r="O73" s="11"/>
      <c r="P73" s="11"/>
    </row>
    <row r="74" spans="1:16" x14ac:dyDescent="0.3">
      <c r="A74" s="16">
        <v>570160</v>
      </c>
      <c r="B74" s="13">
        <v>3</v>
      </c>
      <c r="C74" s="19">
        <v>3</v>
      </c>
      <c r="D74" s="25">
        <v>9.278787878787881</v>
      </c>
      <c r="E74" s="7">
        <v>570160</v>
      </c>
      <c r="F74" s="7">
        <v>521053.17424242425</v>
      </c>
      <c r="G74" s="25">
        <f t="shared" si="7"/>
        <v>-6.278787878787881</v>
      </c>
      <c r="H74" s="7">
        <f t="shared" si="8"/>
        <v>49106.825757575745</v>
      </c>
      <c r="I74" s="7">
        <f t="shared" si="9"/>
        <v>-308331.34233241511</v>
      </c>
      <c r="J74" s="25">
        <f t="shared" si="10"/>
        <v>39.423177226813621</v>
      </c>
      <c r="K74" s="51">
        <f t="shared" si="11"/>
        <v>2411480335.9849048</v>
      </c>
      <c r="L74" s="27"/>
      <c r="M74" s="11"/>
      <c r="N74" s="11"/>
      <c r="O74" s="11"/>
      <c r="P74" s="11"/>
    </row>
    <row r="75" spans="1:16" x14ac:dyDescent="0.3">
      <c r="A75" s="16">
        <v>583923</v>
      </c>
      <c r="B75" s="13">
        <v>3</v>
      </c>
      <c r="C75" s="19">
        <v>3</v>
      </c>
      <c r="D75" s="25">
        <v>9.278787878787881</v>
      </c>
      <c r="E75" s="7">
        <v>583923</v>
      </c>
      <c r="F75" s="7">
        <v>521053.17424242425</v>
      </c>
      <c r="G75" s="25">
        <f t="shared" si="7"/>
        <v>-6.278787878787881</v>
      </c>
      <c r="H75" s="7">
        <f t="shared" si="8"/>
        <v>62869.825757575745</v>
      </c>
      <c r="I75" s="7">
        <f t="shared" si="9"/>
        <v>-394746.29990817269</v>
      </c>
      <c r="J75" s="25">
        <f t="shared" si="10"/>
        <v>39.423177226813621</v>
      </c>
      <c r="K75" s="51">
        <f t="shared" si="11"/>
        <v>3952614990.7879348</v>
      </c>
      <c r="L75" s="27"/>
      <c r="M75" s="11"/>
      <c r="N75" s="11"/>
      <c r="O75" s="11"/>
      <c r="P75" s="11"/>
    </row>
    <row r="76" spans="1:16" x14ac:dyDescent="0.3">
      <c r="A76" s="16">
        <v>599650</v>
      </c>
      <c r="B76" s="45">
        <v>1.1000000000000001</v>
      </c>
      <c r="C76" s="46">
        <v>1.1000000000000001</v>
      </c>
      <c r="D76" s="25">
        <v>9.278787878787881</v>
      </c>
      <c r="E76" s="7">
        <v>599650</v>
      </c>
      <c r="F76" s="7">
        <v>521053.17424242425</v>
      </c>
      <c r="G76" s="25">
        <f t="shared" si="7"/>
        <v>-8.1787878787878814</v>
      </c>
      <c r="H76" s="7">
        <f t="shared" si="8"/>
        <v>78596.825757575745</v>
      </c>
      <c r="I76" s="7">
        <f t="shared" si="9"/>
        <v>-642826.76581726363</v>
      </c>
      <c r="J76" s="25">
        <f t="shared" si="10"/>
        <v>66.892571166207574</v>
      </c>
      <c r="K76" s="51">
        <f t="shared" si="11"/>
        <v>6177461019.1667223</v>
      </c>
      <c r="L76" s="27"/>
      <c r="M76" s="11"/>
      <c r="N76" s="11"/>
      <c r="O76" s="11"/>
      <c r="P76" s="11"/>
    </row>
    <row r="77" spans="1:16" x14ac:dyDescent="0.3">
      <c r="A77" s="16">
        <v>598566</v>
      </c>
      <c r="B77" s="45">
        <v>-4.3</v>
      </c>
      <c r="C77" s="46">
        <v>-4.3</v>
      </c>
      <c r="D77" s="25">
        <v>9.278787878787881</v>
      </c>
      <c r="E77" s="7">
        <v>598566</v>
      </c>
      <c r="F77" s="7">
        <v>521053.17424242425</v>
      </c>
      <c r="G77" s="25">
        <f t="shared" si="7"/>
        <v>-13.578787878787882</v>
      </c>
      <c r="H77" s="7">
        <f t="shared" si="8"/>
        <v>77512.825757575745</v>
      </c>
      <c r="I77" s="7">
        <f t="shared" si="9"/>
        <v>-1052530.2188475667</v>
      </c>
      <c r="J77" s="25">
        <f t="shared" si="10"/>
        <v>184.3834802571167</v>
      </c>
      <c r="K77" s="51">
        <f t="shared" si="11"/>
        <v>6008238156.9242983</v>
      </c>
      <c r="L77" s="27"/>
      <c r="M77" s="11"/>
      <c r="N77" s="11"/>
      <c r="O77" s="11"/>
      <c r="P77" s="11"/>
    </row>
    <row r="78" spans="1:16" x14ac:dyDescent="0.3">
      <c r="A78" s="16">
        <v>547445</v>
      </c>
      <c r="B78" s="45">
        <v>6.2</v>
      </c>
      <c r="C78" s="46">
        <v>6.2</v>
      </c>
      <c r="D78" s="25">
        <v>9.278787878787881</v>
      </c>
      <c r="E78" s="7">
        <v>547445</v>
      </c>
      <c r="F78" s="7">
        <v>521053.17424242425</v>
      </c>
      <c r="G78" s="25">
        <f t="shared" si="7"/>
        <v>-3.0787878787878808</v>
      </c>
      <c r="H78" s="7">
        <f t="shared" si="8"/>
        <v>26391.825757575745</v>
      </c>
      <c r="I78" s="7">
        <f t="shared" si="9"/>
        <v>-81254.833241505985</v>
      </c>
      <c r="J78" s="25">
        <f t="shared" si="10"/>
        <v>9.4789348025711782</v>
      </c>
      <c r="K78" s="51">
        <f t="shared" si="11"/>
        <v>696528466.81823862</v>
      </c>
      <c r="L78" s="27"/>
      <c r="M78" s="11"/>
      <c r="N78" s="11"/>
      <c r="O78" s="11"/>
      <c r="P78" s="11"/>
    </row>
    <row r="79" spans="1:16" x14ac:dyDescent="0.3">
      <c r="A79" s="16">
        <v>500795</v>
      </c>
      <c r="B79" s="45">
        <v>9.1</v>
      </c>
      <c r="C79" s="46">
        <v>9.1</v>
      </c>
      <c r="D79" s="25">
        <v>9.278787878787881</v>
      </c>
      <c r="E79" s="7">
        <v>500795</v>
      </c>
      <c r="F79" s="7">
        <v>521053.17424242425</v>
      </c>
      <c r="G79" s="25">
        <f t="shared" si="7"/>
        <v>-0.17878787878788138</v>
      </c>
      <c r="H79" s="7">
        <f t="shared" si="8"/>
        <v>-20258.174242424255</v>
      </c>
      <c r="I79" s="7">
        <f t="shared" si="9"/>
        <v>3621.9160009183283</v>
      </c>
      <c r="J79" s="25">
        <f t="shared" si="10"/>
        <v>3.1965105601470166E-2</v>
      </c>
      <c r="K79" s="51">
        <f t="shared" si="11"/>
        <v>410393623.6364215</v>
      </c>
      <c r="L79" s="27"/>
      <c r="M79" s="11"/>
      <c r="N79" s="11"/>
      <c r="O79" s="11"/>
      <c r="P79" s="11"/>
    </row>
    <row r="80" spans="1:16" x14ac:dyDescent="0.3">
      <c r="A80" s="16">
        <v>481234</v>
      </c>
      <c r="B80" s="45">
        <v>15.3</v>
      </c>
      <c r="C80" s="46">
        <v>15.3</v>
      </c>
      <c r="D80" s="25">
        <v>9.278787878787881</v>
      </c>
      <c r="E80" s="7">
        <v>481234</v>
      </c>
      <c r="F80" s="7">
        <v>521053.17424242425</v>
      </c>
      <c r="G80" s="25">
        <f t="shared" si="7"/>
        <v>6.0212121212121197</v>
      </c>
      <c r="H80" s="7">
        <f t="shared" si="8"/>
        <v>-39819.174242424255</v>
      </c>
      <c r="I80" s="7">
        <f t="shared" si="9"/>
        <v>-239759.69460514234</v>
      </c>
      <c r="J80" s="25">
        <f t="shared" si="10"/>
        <v>36.254995408631757</v>
      </c>
      <c r="K80" s="51">
        <f t="shared" si="11"/>
        <v>1585566637.3485432</v>
      </c>
      <c r="L80" s="27"/>
      <c r="M80" s="11"/>
      <c r="N80" s="11"/>
      <c r="O80" s="11"/>
      <c r="P80" s="11"/>
    </row>
    <row r="81" spans="1:16" x14ac:dyDescent="0.3">
      <c r="A81" s="16">
        <v>464437</v>
      </c>
      <c r="B81" s="45">
        <v>17.600000000000001</v>
      </c>
      <c r="C81" s="46">
        <v>17.600000000000001</v>
      </c>
      <c r="D81" s="25">
        <v>9.278787878787881</v>
      </c>
      <c r="E81" s="7">
        <v>464437</v>
      </c>
      <c r="F81" s="7">
        <v>521053.17424242425</v>
      </c>
      <c r="G81" s="25">
        <f t="shared" si="7"/>
        <v>8.3212121212121204</v>
      </c>
      <c r="H81" s="7">
        <f t="shared" si="8"/>
        <v>-56616.174242424255</v>
      </c>
      <c r="I81" s="7">
        <f t="shared" si="9"/>
        <v>-471115.19536271814</v>
      </c>
      <c r="J81" s="25">
        <f t="shared" si="10"/>
        <v>69.242571166207512</v>
      </c>
      <c r="K81" s="51">
        <f t="shared" si="11"/>
        <v>3205391185.8485436</v>
      </c>
      <c r="L81" s="27"/>
      <c r="M81" s="11"/>
      <c r="N81" s="11"/>
      <c r="O81" s="11"/>
      <c r="P81" s="11"/>
    </row>
    <row r="82" spans="1:16" x14ac:dyDescent="0.3">
      <c r="A82" s="16">
        <v>466597</v>
      </c>
      <c r="B82" s="45">
        <v>18.7</v>
      </c>
      <c r="C82" s="46">
        <v>18.7</v>
      </c>
      <c r="D82" s="25">
        <v>9.278787878787881</v>
      </c>
      <c r="E82" s="7">
        <v>466597</v>
      </c>
      <c r="F82" s="7">
        <v>521053.17424242425</v>
      </c>
      <c r="G82" s="25">
        <f t="shared" si="7"/>
        <v>9.4212121212121183</v>
      </c>
      <c r="H82" s="7">
        <f t="shared" si="8"/>
        <v>-54456.174242424255</v>
      </c>
      <c r="I82" s="7">
        <f t="shared" si="9"/>
        <v>-513043.16884756653</v>
      </c>
      <c r="J82" s="25">
        <f t="shared" si="10"/>
        <v>88.759237832874135</v>
      </c>
      <c r="K82" s="51">
        <f t="shared" si="11"/>
        <v>2965474913.1212707</v>
      </c>
      <c r="L82" s="27"/>
      <c r="M82" s="11"/>
      <c r="N82" s="11"/>
      <c r="O82" s="11"/>
      <c r="P82" s="11"/>
    </row>
    <row r="83" spans="1:16" x14ac:dyDescent="0.3">
      <c r="A83" s="16">
        <v>477154</v>
      </c>
      <c r="B83" s="45">
        <v>19</v>
      </c>
      <c r="C83" s="46">
        <v>19</v>
      </c>
      <c r="D83" s="25">
        <v>9.278787878787881</v>
      </c>
      <c r="E83" s="7">
        <v>477154</v>
      </c>
      <c r="F83" s="7">
        <v>521053.17424242425</v>
      </c>
      <c r="G83" s="25">
        <f t="shared" si="7"/>
        <v>9.721212121212119</v>
      </c>
      <c r="H83" s="7">
        <f t="shared" si="8"/>
        <v>-43899.174242424255</v>
      </c>
      <c r="I83" s="7">
        <f t="shared" si="9"/>
        <v>-426753.18475665752</v>
      </c>
      <c r="J83" s="25">
        <f t="shared" si="10"/>
        <v>94.501965105601428</v>
      </c>
      <c r="K83" s="51">
        <f t="shared" si="11"/>
        <v>1927137499.1667252</v>
      </c>
      <c r="L83" s="27"/>
      <c r="M83" s="11"/>
      <c r="N83" s="11"/>
      <c r="O83" s="11"/>
      <c r="P83" s="11"/>
    </row>
    <row r="84" spans="1:16" x14ac:dyDescent="0.3">
      <c r="A84" s="16">
        <v>459483</v>
      </c>
      <c r="B84" s="45">
        <v>13.8</v>
      </c>
      <c r="C84" s="46">
        <v>13.8</v>
      </c>
      <c r="D84" s="25">
        <v>9.278787878787881</v>
      </c>
      <c r="E84" s="7">
        <v>459483</v>
      </c>
      <c r="F84" s="7">
        <v>521053.17424242425</v>
      </c>
      <c r="G84" s="25">
        <f t="shared" si="7"/>
        <v>4.5212121212121197</v>
      </c>
      <c r="H84" s="7">
        <f t="shared" si="8"/>
        <v>-61570.174242424255</v>
      </c>
      <c r="I84" s="7">
        <f t="shared" si="9"/>
        <v>-278371.81808999076</v>
      </c>
      <c r="J84" s="25">
        <f t="shared" si="10"/>
        <v>20.441359044995394</v>
      </c>
      <c r="K84" s="51">
        <f t="shared" si="11"/>
        <v>3790886356.2424831</v>
      </c>
      <c r="L84" s="27"/>
      <c r="M84" s="11"/>
      <c r="N84" s="11"/>
      <c r="O84" s="11"/>
      <c r="P84" s="11"/>
    </row>
    <row r="85" spans="1:16" x14ac:dyDescent="0.3">
      <c r="A85" s="16">
        <v>538674</v>
      </c>
      <c r="B85" s="45">
        <v>7.7</v>
      </c>
      <c r="C85" s="46">
        <v>7.7</v>
      </c>
      <c r="D85" s="25">
        <v>9.278787878787881</v>
      </c>
      <c r="E85" s="7">
        <v>538674</v>
      </c>
      <c r="F85" s="7">
        <v>521053.17424242425</v>
      </c>
      <c r="G85" s="25">
        <f t="shared" si="7"/>
        <v>-1.5787878787878808</v>
      </c>
      <c r="H85" s="7">
        <f t="shared" si="8"/>
        <v>17620.825757575745</v>
      </c>
      <c r="I85" s="7">
        <f t="shared" si="9"/>
        <v>-27819.546120293864</v>
      </c>
      <c r="J85" s="25">
        <f t="shared" si="10"/>
        <v>2.4925711662075365</v>
      </c>
      <c r="K85" s="51">
        <f t="shared" si="11"/>
        <v>310493500.37884486</v>
      </c>
      <c r="L85" s="27"/>
      <c r="M85" s="11"/>
      <c r="N85" s="11"/>
      <c r="O85" s="11"/>
      <c r="P85" s="11"/>
    </row>
    <row r="86" spans="1:16" x14ac:dyDescent="0.3">
      <c r="A86" s="16">
        <v>556316</v>
      </c>
      <c r="B86" s="45">
        <v>5.0999999999999996</v>
      </c>
      <c r="C86" s="46">
        <v>5.0999999999999996</v>
      </c>
      <c r="D86" s="25">
        <v>9.278787878787881</v>
      </c>
      <c r="E86" s="7">
        <v>556316</v>
      </c>
      <c r="F86" s="7">
        <v>521053.17424242425</v>
      </c>
      <c r="G86" s="25">
        <f t="shared" si="7"/>
        <v>-4.1787878787878814</v>
      </c>
      <c r="H86" s="7">
        <f t="shared" si="8"/>
        <v>35262.825757575745</v>
      </c>
      <c r="I86" s="7">
        <f t="shared" si="9"/>
        <v>-147355.86884756663</v>
      </c>
      <c r="J86" s="25">
        <f t="shared" si="10"/>
        <v>17.46226813590452</v>
      </c>
      <c r="K86" s="51">
        <f t="shared" si="11"/>
        <v>1243466880.4091475</v>
      </c>
      <c r="L86" s="27"/>
      <c r="M86" s="11"/>
      <c r="N86" s="11"/>
      <c r="O86" s="11"/>
      <c r="P86" s="11"/>
    </row>
    <row r="87" spans="1:16" x14ac:dyDescent="0.3">
      <c r="A87" s="16">
        <v>588043</v>
      </c>
      <c r="B87" s="45">
        <v>-0.4</v>
      </c>
      <c r="C87" s="46">
        <v>-0.4</v>
      </c>
      <c r="D87" s="25">
        <v>9.278787878787881</v>
      </c>
      <c r="E87" s="7">
        <v>588043</v>
      </c>
      <c r="F87" s="7">
        <v>521053.17424242425</v>
      </c>
      <c r="G87" s="25">
        <f t="shared" si="7"/>
        <v>-9.6787878787878814</v>
      </c>
      <c r="H87" s="7">
        <f t="shared" si="8"/>
        <v>66989.825757575745</v>
      </c>
      <c r="I87" s="7">
        <f t="shared" si="9"/>
        <v>-648380.31354453636</v>
      </c>
      <c r="J87" s="25">
        <f t="shared" si="10"/>
        <v>93.67893480257122</v>
      </c>
      <c r="K87" s="51">
        <f t="shared" si="11"/>
        <v>4487636755.0303583</v>
      </c>
      <c r="L87" s="27"/>
      <c r="M87" s="11"/>
      <c r="N87" s="11"/>
      <c r="O87" s="11"/>
      <c r="P87" s="11"/>
    </row>
    <row r="88" spans="1:16" x14ac:dyDescent="0.3">
      <c r="A88" s="16">
        <v>610592</v>
      </c>
      <c r="B88" s="45">
        <v>-1</v>
      </c>
      <c r="C88" s="46">
        <v>-1</v>
      </c>
      <c r="D88" s="25">
        <v>9.278787878787881</v>
      </c>
      <c r="E88" s="7">
        <v>610592</v>
      </c>
      <c r="F88" s="7">
        <v>521053.17424242425</v>
      </c>
      <c r="G88" s="25">
        <f t="shared" si="7"/>
        <v>-10.278787878787881</v>
      </c>
      <c r="H88" s="7">
        <f t="shared" si="8"/>
        <v>89538.825757575745</v>
      </c>
      <c r="I88" s="7">
        <f t="shared" si="9"/>
        <v>-920350.59687786968</v>
      </c>
      <c r="J88" s="25">
        <f t="shared" si="10"/>
        <v>105.65348025711667</v>
      </c>
      <c r="K88" s="51">
        <f t="shared" si="11"/>
        <v>8017201318.0455093</v>
      </c>
      <c r="L88" s="27"/>
      <c r="M88" s="11"/>
      <c r="N88" s="11"/>
      <c r="O88" s="11"/>
      <c r="P88" s="11"/>
    </row>
    <row r="89" spans="1:16" x14ac:dyDescent="0.3">
      <c r="A89" s="16">
        <v>541382</v>
      </c>
      <c r="B89" s="45">
        <v>-0.8</v>
      </c>
      <c r="C89" s="46">
        <v>-0.8</v>
      </c>
      <c r="D89" s="25">
        <v>9.278787878787881</v>
      </c>
      <c r="E89" s="7">
        <v>541382</v>
      </c>
      <c r="F89" s="7">
        <v>521053.17424242425</v>
      </c>
      <c r="G89" s="25">
        <f t="shared" si="7"/>
        <v>-10.078787878787882</v>
      </c>
      <c r="H89" s="7">
        <f t="shared" si="8"/>
        <v>20328.825757575745</v>
      </c>
      <c r="I89" s="7">
        <f t="shared" si="9"/>
        <v>-204889.92263544528</v>
      </c>
      <c r="J89" s="25">
        <f t="shared" si="10"/>
        <v>101.58196510560153</v>
      </c>
      <c r="K89" s="51">
        <f t="shared" si="11"/>
        <v>413261156.68187505</v>
      </c>
      <c r="L89" s="27"/>
      <c r="M89" s="11"/>
      <c r="N89" s="11"/>
      <c r="O89" s="11"/>
      <c r="P89" s="11"/>
    </row>
    <row r="90" spans="1:16" x14ac:dyDescent="0.3">
      <c r="A90" s="16">
        <v>590341</v>
      </c>
      <c r="B90" s="45">
        <v>-0.2</v>
      </c>
      <c r="C90" s="46">
        <v>-0.2</v>
      </c>
      <c r="D90" s="25">
        <v>9.278787878787881</v>
      </c>
      <c r="E90" s="7">
        <v>590341</v>
      </c>
      <c r="F90" s="7">
        <v>521053.17424242425</v>
      </c>
      <c r="G90" s="25">
        <f t="shared" si="7"/>
        <v>-9.4787878787878803</v>
      </c>
      <c r="H90" s="7">
        <f t="shared" si="8"/>
        <v>69287.825757575745</v>
      </c>
      <c r="I90" s="7">
        <f t="shared" si="9"/>
        <v>-656764.60293847567</v>
      </c>
      <c r="J90" s="25">
        <f t="shared" si="10"/>
        <v>89.847419651056043</v>
      </c>
      <c r="K90" s="51">
        <f t="shared" si="11"/>
        <v>4800802798.2121773</v>
      </c>
      <c r="L90" s="27"/>
      <c r="M90" s="11"/>
      <c r="N90" s="11"/>
      <c r="O90" s="11"/>
      <c r="P90" s="11"/>
    </row>
    <row r="91" spans="1:16" x14ac:dyDescent="0.3">
      <c r="A91" s="16">
        <v>511243</v>
      </c>
      <c r="B91" s="45">
        <v>8.9</v>
      </c>
      <c r="C91" s="46">
        <v>8.9</v>
      </c>
      <c r="D91" s="25">
        <v>9.278787878787881</v>
      </c>
      <c r="E91" s="7">
        <v>511243</v>
      </c>
      <c r="F91" s="7">
        <v>521053.17424242425</v>
      </c>
      <c r="G91" s="25">
        <f t="shared" si="7"/>
        <v>-0.37878787878788067</v>
      </c>
      <c r="H91" s="7">
        <f t="shared" si="8"/>
        <v>-9810.1742424242548</v>
      </c>
      <c r="I91" s="7">
        <f t="shared" si="9"/>
        <v>3715.9750918273876</v>
      </c>
      <c r="J91" s="25">
        <f t="shared" si="10"/>
        <v>0.14348025711662218</v>
      </c>
      <c r="K91" s="51">
        <f t="shared" si="11"/>
        <v>96239518.666724294</v>
      </c>
      <c r="L91" s="27"/>
      <c r="M91" s="11"/>
      <c r="N91" s="11"/>
      <c r="O91" s="11"/>
      <c r="P91" s="11"/>
    </row>
    <row r="92" spans="1:16" x14ac:dyDescent="0.3">
      <c r="A92" s="16">
        <v>487060</v>
      </c>
      <c r="B92" s="45">
        <v>12.4</v>
      </c>
      <c r="C92" s="46">
        <v>12.4</v>
      </c>
      <c r="D92" s="25">
        <v>9.278787878787881</v>
      </c>
      <c r="E92" s="7">
        <v>487060</v>
      </c>
      <c r="F92" s="7">
        <v>521053.17424242425</v>
      </c>
      <c r="G92" s="25">
        <f t="shared" si="7"/>
        <v>3.1212121212121193</v>
      </c>
      <c r="H92" s="7">
        <f t="shared" si="8"/>
        <v>-33993.174242424255</v>
      </c>
      <c r="I92" s="7">
        <f t="shared" si="9"/>
        <v>-106099.90748393019</v>
      </c>
      <c r="J92" s="25">
        <f t="shared" si="10"/>
        <v>9.7419651056014569</v>
      </c>
      <c r="K92" s="51">
        <f t="shared" si="11"/>
        <v>1155535895.0758159</v>
      </c>
      <c r="L92" s="27"/>
      <c r="M92" s="11"/>
      <c r="N92" s="11"/>
      <c r="O92" s="11"/>
      <c r="P92" s="11"/>
    </row>
    <row r="93" spans="1:16" x14ac:dyDescent="0.3">
      <c r="A93" s="16">
        <v>464407</v>
      </c>
      <c r="B93" s="45">
        <v>16.5</v>
      </c>
      <c r="C93" s="46">
        <v>16.5</v>
      </c>
      <c r="D93" s="25">
        <v>9.278787878787881</v>
      </c>
      <c r="E93" s="7">
        <v>464407</v>
      </c>
      <c r="F93" s="7">
        <v>521053.17424242425</v>
      </c>
      <c r="G93" s="25">
        <f t="shared" si="7"/>
        <v>7.221212121212119</v>
      </c>
      <c r="H93" s="7">
        <f t="shared" si="8"/>
        <v>-56646.174242424255</v>
      </c>
      <c r="I93" s="7">
        <f t="shared" si="9"/>
        <v>-409054.04005968774</v>
      </c>
      <c r="J93" s="25">
        <f t="shared" si="10"/>
        <v>52.145904499540833</v>
      </c>
      <c r="K93" s="51">
        <f t="shared" si="11"/>
        <v>3208789056.3030891</v>
      </c>
      <c r="L93" s="27"/>
      <c r="M93" s="11"/>
      <c r="N93" s="11"/>
      <c r="O93" s="11"/>
      <c r="P93" s="11"/>
    </row>
    <row r="94" spans="1:16" x14ac:dyDescent="0.3">
      <c r="A94" s="16">
        <v>463819</v>
      </c>
      <c r="B94" s="45">
        <v>20.2</v>
      </c>
      <c r="C94" s="46">
        <v>20.2</v>
      </c>
      <c r="D94" s="25">
        <v>9.278787878787881</v>
      </c>
      <c r="E94" s="7">
        <v>463819</v>
      </c>
      <c r="F94" s="7">
        <v>521053.17424242425</v>
      </c>
      <c r="G94" s="25">
        <f t="shared" si="7"/>
        <v>10.921212121212118</v>
      </c>
      <c r="H94" s="7">
        <f t="shared" si="8"/>
        <v>-57234.174242424255</v>
      </c>
      <c r="I94" s="7">
        <f t="shared" si="9"/>
        <v>-625066.55748393014</v>
      </c>
      <c r="J94" s="25">
        <f t="shared" si="10"/>
        <v>119.2728741965105</v>
      </c>
      <c r="K94" s="51">
        <f t="shared" si="11"/>
        <v>3275750701.2121801</v>
      </c>
      <c r="L94" s="27"/>
      <c r="M94" s="11"/>
      <c r="N94" s="11"/>
      <c r="O94" s="11"/>
      <c r="P94" s="11"/>
    </row>
    <row r="95" spans="1:16" x14ac:dyDescent="0.3">
      <c r="A95" s="16">
        <v>469704</v>
      </c>
      <c r="B95" s="45">
        <v>18.100000000000001</v>
      </c>
      <c r="C95" s="46">
        <v>18.100000000000001</v>
      </c>
      <c r="D95" s="25">
        <v>9.278787878787881</v>
      </c>
      <c r="E95" s="7">
        <v>469704</v>
      </c>
      <c r="F95" s="7">
        <v>521053.17424242425</v>
      </c>
      <c r="G95" s="25">
        <f t="shared" si="7"/>
        <v>8.8212121212121204</v>
      </c>
      <c r="H95" s="7">
        <f t="shared" si="8"/>
        <v>-51349.174242424255</v>
      </c>
      <c r="I95" s="7">
        <f t="shared" si="9"/>
        <v>-452961.95824150601</v>
      </c>
      <c r="J95" s="25">
        <f t="shared" si="10"/>
        <v>77.813783287419639</v>
      </c>
      <c r="K95" s="51">
        <f t="shared" si="11"/>
        <v>2636737695.3788466</v>
      </c>
      <c r="L95" s="27"/>
      <c r="M95" s="11"/>
      <c r="N95" s="11"/>
      <c r="O95" s="11"/>
      <c r="P95" s="11"/>
    </row>
    <row r="96" spans="1:16" x14ac:dyDescent="0.3">
      <c r="A96" s="16">
        <v>469237</v>
      </c>
      <c r="B96" s="45">
        <v>12.7</v>
      </c>
      <c r="C96" s="46">
        <v>12.7</v>
      </c>
      <c r="D96" s="25">
        <v>9.278787878787881</v>
      </c>
      <c r="E96" s="7">
        <v>469237</v>
      </c>
      <c r="F96" s="7">
        <v>521053.17424242425</v>
      </c>
      <c r="G96" s="25">
        <f t="shared" si="7"/>
        <v>3.4212121212121183</v>
      </c>
      <c r="H96" s="7">
        <f t="shared" si="8"/>
        <v>-51816.174242424255</v>
      </c>
      <c r="I96" s="7">
        <f t="shared" si="9"/>
        <v>-177274.123393021</v>
      </c>
      <c r="J96" s="25">
        <f t="shared" si="10"/>
        <v>11.704692378328723</v>
      </c>
      <c r="K96" s="51">
        <f t="shared" si="11"/>
        <v>2684915913.1212707</v>
      </c>
      <c r="L96" s="27"/>
      <c r="M96" s="11"/>
      <c r="N96" s="11"/>
      <c r="O96" s="11"/>
      <c r="P96" s="11"/>
    </row>
    <row r="97" spans="1:16" x14ac:dyDescent="0.3">
      <c r="A97" s="16">
        <v>528690</v>
      </c>
      <c r="B97" s="45">
        <v>9.5</v>
      </c>
      <c r="C97" s="46">
        <v>9.5</v>
      </c>
      <c r="D97" s="25">
        <v>9.278787878787881</v>
      </c>
      <c r="E97" s="7">
        <v>528690</v>
      </c>
      <c r="F97" s="7">
        <v>521053.17424242425</v>
      </c>
      <c r="G97" s="25">
        <f t="shared" si="7"/>
        <v>0.22121212121211897</v>
      </c>
      <c r="H97" s="7">
        <f t="shared" si="8"/>
        <v>7636.8257575757452</v>
      </c>
      <c r="I97" s="7">
        <f t="shared" si="9"/>
        <v>1689.3584251606781</v>
      </c>
      <c r="J97" s="25">
        <f t="shared" si="10"/>
        <v>4.8934802571165219E-2</v>
      </c>
      <c r="K97" s="51">
        <f t="shared" si="11"/>
        <v>58321107.651572354</v>
      </c>
      <c r="L97" s="27"/>
      <c r="M97" s="11"/>
      <c r="N97" s="11"/>
      <c r="O97" s="11"/>
      <c r="P97" s="11"/>
    </row>
    <row r="98" spans="1:16" x14ac:dyDescent="0.3">
      <c r="A98" s="16">
        <v>566072</v>
      </c>
      <c r="B98" s="45">
        <v>4.5999999999999996</v>
      </c>
      <c r="C98" s="46">
        <v>4.5999999999999996</v>
      </c>
      <c r="D98" s="25">
        <v>9.278787878787881</v>
      </c>
      <c r="E98" s="7">
        <v>566072</v>
      </c>
      <c r="F98" s="7">
        <v>521053.17424242425</v>
      </c>
      <c r="G98" s="25">
        <f t="shared" si="7"/>
        <v>-4.6787878787878814</v>
      </c>
      <c r="H98" s="7">
        <f t="shared" si="8"/>
        <v>45018.825757575745</v>
      </c>
      <c r="I98" s="7">
        <f t="shared" si="9"/>
        <v>-210633.53627180905</v>
      </c>
      <c r="J98" s="25">
        <f t="shared" si="10"/>
        <v>21.891056014692403</v>
      </c>
      <c r="K98" s="51">
        <f t="shared" si="11"/>
        <v>2026694672.5909653</v>
      </c>
      <c r="L98" s="27"/>
      <c r="M98" s="11"/>
      <c r="N98" s="11"/>
      <c r="O98" s="11"/>
      <c r="P98" s="11"/>
    </row>
    <row r="99" spans="1:16" x14ac:dyDescent="0.3">
      <c r="A99" s="16">
        <v>598427</v>
      </c>
      <c r="B99" s="45">
        <v>1.8</v>
      </c>
      <c r="C99" s="46">
        <v>1.8</v>
      </c>
      <c r="D99" s="25">
        <v>9.278787878787881</v>
      </c>
      <c r="E99" s="7">
        <v>598427</v>
      </c>
      <c r="F99" s="7">
        <v>521053.17424242425</v>
      </c>
      <c r="G99" s="25">
        <f t="shared" si="7"/>
        <v>-7.4787878787878812</v>
      </c>
      <c r="H99" s="7">
        <f t="shared" si="8"/>
        <v>77373.825757575745</v>
      </c>
      <c r="I99" s="7">
        <f t="shared" si="9"/>
        <v>-578662.43021120306</v>
      </c>
      <c r="J99" s="25">
        <f t="shared" si="10"/>
        <v>55.932268135904536</v>
      </c>
      <c r="K99" s="51">
        <f t="shared" si="11"/>
        <v>5986708912.3636923</v>
      </c>
      <c r="L99" s="27"/>
      <c r="M99" s="11"/>
      <c r="N99" s="11"/>
      <c r="O99" s="11"/>
      <c r="P99" s="11"/>
    </row>
    <row r="100" spans="1:16" x14ac:dyDescent="0.3">
      <c r="A100" s="16">
        <v>589946</v>
      </c>
      <c r="B100" s="45">
        <v>1.1000000000000001</v>
      </c>
      <c r="C100" s="46">
        <v>1.1000000000000001</v>
      </c>
      <c r="D100" s="25">
        <v>9.278787878787881</v>
      </c>
      <c r="E100" s="7">
        <v>589946</v>
      </c>
      <c r="F100" s="7">
        <v>521053.17424242425</v>
      </c>
      <c r="G100" s="25">
        <f t="shared" ref="G100:G135" si="12">C100-D100</f>
        <v>-8.1787878787878814</v>
      </c>
      <c r="H100" s="7">
        <f t="shared" ref="H100:H135" si="13">E100-F100</f>
        <v>68892.825757575745</v>
      </c>
      <c r="I100" s="7">
        <f t="shared" si="9"/>
        <v>-563459.80824150599</v>
      </c>
      <c r="J100" s="25">
        <f t="shared" si="10"/>
        <v>66.892571166207574</v>
      </c>
      <c r="K100" s="51">
        <f t="shared" si="11"/>
        <v>4746221440.8636923</v>
      </c>
      <c r="L100" s="27"/>
      <c r="M100" s="11"/>
      <c r="N100" s="11"/>
      <c r="O100" s="11"/>
      <c r="P100" s="11"/>
    </row>
    <row r="101" spans="1:16" x14ac:dyDescent="0.3">
      <c r="A101" s="16">
        <v>518140</v>
      </c>
      <c r="B101" s="45">
        <v>2.7</v>
      </c>
      <c r="C101" s="46">
        <v>2.7</v>
      </c>
      <c r="D101" s="25">
        <v>9.278787878787881</v>
      </c>
      <c r="E101" s="7">
        <v>518140</v>
      </c>
      <c r="F101" s="7">
        <v>521053.17424242425</v>
      </c>
      <c r="G101" s="25">
        <f t="shared" si="12"/>
        <v>-6.5787878787878808</v>
      </c>
      <c r="H101" s="7">
        <f t="shared" si="13"/>
        <v>-2913.1742424242548</v>
      </c>
      <c r="I101" s="7">
        <f t="shared" si="9"/>
        <v>19165.155394857757</v>
      </c>
      <c r="J101" s="25">
        <f t="shared" si="10"/>
        <v>43.280449954086343</v>
      </c>
      <c r="K101" s="51">
        <f t="shared" si="11"/>
        <v>8486584.1667241305</v>
      </c>
      <c r="L101" s="27"/>
      <c r="M101" s="11"/>
      <c r="N101" s="11"/>
      <c r="O101" s="11"/>
      <c r="P101" s="11"/>
    </row>
    <row r="102" spans="1:16" x14ac:dyDescent="0.3">
      <c r="A102" s="16">
        <v>535502</v>
      </c>
      <c r="B102" s="45">
        <v>6.9</v>
      </c>
      <c r="C102" s="46">
        <v>6.9</v>
      </c>
      <c r="D102" s="25">
        <v>9.278787878787881</v>
      </c>
      <c r="E102" s="7">
        <v>535502</v>
      </c>
      <c r="F102" s="7">
        <v>521053.17424242425</v>
      </c>
      <c r="G102" s="25">
        <f t="shared" si="12"/>
        <v>-2.3787878787878807</v>
      </c>
      <c r="H102" s="7">
        <f t="shared" si="13"/>
        <v>14448.825757575745</v>
      </c>
      <c r="I102" s="7">
        <f t="shared" si="9"/>
        <v>-34370.6915748393</v>
      </c>
      <c r="J102" s="25">
        <f t="shared" si="10"/>
        <v>5.6586317722681452</v>
      </c>
      <c r="K102" s="51">
        <f t="shared" si="11"/>
        <v>208768565.77278432</v>
      </c>
      <c r="L102" s="27"/>
      <c r="M102" s="11"/>
      <c r="N102" s="11"/>
      <c r="O102" s="11"/>
      <c r="P102" s="11"/>
    </row>
    <row r="103" spans="1:16" x14ac:dyDescent="0.3">
      <c r="A103" s="16">
        <v>484162</v>
      </c>
      <c r="B103" s="45">
        <v>10.7</v>
      </c>
      <c r="C103" s="46">
        <v>10.7</v>
      </c>
      <c r="D103" s="25">
        <v>9.278787878787881</v>
      </c>
      <c r="E103" s="7">
        <v>484162</v>
      </c>
      <c r="F103" s="7">
        <v>521053.17424242425</v>
      </c>
      <c r="G103" s="25">
        <f t="shared" si="12"/>
        <v>1.4212121212121183</v>
      </c>
      <c r="H103" s="7">
        <f t="shared" si="13"/>
        <v>-36891.174242424255</v>
      </c>
      <c r="I103" s="7">
        <f t="shared" si="9"/>
        <v>-52430.183999081637</v>
      </c>
      <c r="J103" s="25">
        <f t="shared" si="10"/>
        <v>2.0198438934802487</v>
      </c>
      <c r="K103" s="51">
        <f t="shared" si="11"/>
        <v>1360958736.9849067</v>
      </c>
      <c r="L103" s="27"/>
      <c r="M103" s="11"/>
      <c r="N103" s="11"/>
      <c r="O103" s="11"/>
      <c r="P103" s="11"/>
    </row>
    <row r="104" spans="1:16" x14ac:dyDescent="0.3">
      <c r="A104" s="16">
        <v>483409</v>
      </c>
      <c r="B104" s="45">
        <v>12.6</v>
      </c>
      <c r="C104" s="46">
        <v>12.6</v>
      </c>
      <c r="D104" s="25">
        <v>9.278787878787881</v>
      </c>
      <c r="E104" s="7">
        <v>483409</v>
      </c>
      <c r="F104" s="7">
        <v>521053.17424242425</v>
      </c>
      <c r="G104" s="25">
        <f t="shared" si="12"/>
        <v>3.3212121212121186</v>
      </c>
      <c r="H104" s="7">
        <f t="shared" si="13"/>
        <v>-37644.174242424255</v>
      </c>
      <c r="I104" s="7">
        <f t="shared" si="9"/>
        <v>-125024.28778696046</v>
      </c>
      <c r="J104" s="25">
        <f t="shared" si="10"/>
        <v>11.030449954086301</v>
      </c>
      <c r="K104" s="51">
        <f t="shared" si="11"/>
        <v>1417083854.3939977</v>
      </c>
      <c r="L104" s="27"/>
      <c r="M104" s="11"/>
      <c r="N104" s="11"/>
      <c r="O104" s="11"/>
      <c r="P104" s="11"/>
    </row>
    <row r="105" spans="1:16" x14ac:dyDescent="0.3">
      <c r="A105" s="16">
        <v>458731</v>
      </c>
      <c r="B105" s="45">
        <v>16.7</v>
      </c>
      <c r="C105" s="46">
        <v>16.7</v>
      </c>
      <c r="D105" s="25">
        <v>9.278787878787881</v>
      </c>
      <c r="E105" s="7">
        <v>458731</v>
      </c>
      <c r="F105" s="7">
        <v>521053.17424242425</v>
      </c>
      <c r="G105" s="25">
        <f t="shared" si="12"/>
        <v>7.4212121212121183</v>
      </c>
      <c r="H105" s="7">
        <f t="shared" si="13"/>
        <v>-62322.174242424255</v>
      </c>
      <c r="I105" s="7">
        <f t="shared" si="9"/>
        <v>-462506.07490817254</v>
      </c>
      <c r="J105" s="25">
        <f t="shared" si="10"/>
        <v>55.074389348025669</v>
      </c>
      <c r="K105" s="51">
        <f t="shared" si="11"/>
        <v>3884053402.3030891</v>
      </c>
      <c r="L105" s="27"/>
      <c r="M105" s="11"/>
      <c r="N105" s="11"/>
      <c r="O105" s="11"/>
      <c r="P105" s="11"/>
    </row>
    <row r="106" spans="1:16" x14ac:dyDescent="0.3">
      <c r="A106" s="16">
        <v>472775</v>
      </c>
      <c r="B106" s="45">
        <v>20.100000000000001</v>
      </c>
      <c r="C106" s="46">
        <v>20.100000000000001</v>
      </c>
      <c r="D106" s="25">
        <v>9.278787878787881</v>
      </c>
      <c r="E106" s="7">
        <v>472775</v>
      </c>
      <c r="F106" s="7">
        <v>521053.17424242425</v>
      </c>
      <c r="G106" s="25">
        <f t="shared" si="12"/>
        <v>10.82121212121212</v>
      </c>
      <c r="H106" s="7">
        <f t="shared" si="13"/>
        <v>-48278.174242424255</v>
      </c>
      <c r="I106" s="7">
        <f t="shared" si="9"/>
        <v>-522428.36430211214</v>
      </c>
      <c r="J106" s="25">
        <f t="shared" si="10"/>
        <v>117.09863177226812</v>
      </c>
      <c r="K106" s="51">
        <f t="shared" si="11"/>
        <v>2330782108.1818767</v>
      </c>
      <c r="L106" s="27"/>
      <c r="M106" s="11"/>
      <c r="N106" s="11"/>
      <c r="O106" s="11"/>
      <c r="P106" s="11"/>
    </row>
    <row r="107" spans="1:16" x14ac:dyDescent="0.3">
      <c r="A107" s="16">
        <v>456706</v>
      </c>
      <c r="B107" s="45">
        <v>16.600000000000001</v>
      </c>
      <c r="C107" s="46">
        <v>16.600000000000001</v>
      </c>
      <c r="D107" s="25">
        <v>9.278787878787881</v>
      </c>
      <c r="E107" s="7">
        <v>456706</v>
      </c>
      <c r="F107" s="7">
        <v>521053.17424242425</v>
      </c>
      <c r="G107" s="25">
        <f t="shared" si="12"/>
        <v>7.3212121212121204</v>
      </c>
      <c r="H107" s="7">
        <f t="shared" si="13"/>
        <v>-64347.174242424255</v>
      </c>
      <c r="I107" s="7">
        <f t="shared" si="9"/>
        <v>-471099.31202938478</v>
      </c>
      <c r="J107" s="25">
        <f t="shared" si="10"/>
        <v>53.600146923783278</v>
      </c>
      <c r="K107" s="51">
        <f t="shared" si="11"/>
        <v>4140558832.9849076</v>
      </c>
      <c r="L107" s="27"/>
      <c r="M107" s="11"/>
      <c r="N107" s="11"/>
      <c r="O107" s="11"/>
      <c r="P107" s="11"/>
    </row>
    <row r="108" spans="1:16" x14ac:dyDescent="0.3">
      <c r="A108" s="16">
        <v>468554</v>
      </c>
      <c r="B108" s="45">
        <v>14.8</v>
      </c>
      <c r="C108" s="46">
        <v>14.8</v>
      </c>
      <c r="D108" s="25">
        <v>9.278787878787881</v>
      </c>
      <c r="E108" s="7">
        <v>468554</v>
      </c>
      <c r="F108" s="7">
        <v>521053.17424242425</v>
      </c>
      <c r="G108" s="25">
        <f t="shared" si="12"/>
        <v>5.5212121212121197</v>
      </c>
      <c r="H108" s="7">
        <f t="shared" si="13"/>
        <v>-52499.174242424255</v>
      </c>
      <c r="I108" s="7">
        <f t="shared" si="9"/>
        <v>-289859.07718089991</v>
      </c>
      <c r="J108" s="25">
        <f t="shared" si="10"/>
        <v>30.483783287419634</v>
      </c>
      <c r="K108" s="51">
        <f t="shared" si="11"/>
        <v>2756163296.1364222</v>
      </c>
      <c r="L108" s="27"/>
      <c r="M108" s="11"/>
      <c r="N108" s="11"/>
      <c r="O108" s="11"/>
      <c r="P108" s="11"/>
    </row>
    <row r="109" spans="1:16" x14ac:dyDescent="0.3">
      <c r="A109" s="16">
        <v>512951</v>
      </c>
      <c r="B109" s="45">
        <v>10.6</v>
      </c>
      <c r="C109" s="46">
        <v>10.6</v>
      </c>
      <c r="D109" s="25">
        <v>9.278787878787881</v>
      </c>
      <c r="E109" s="7">
        <v>512951</v>
      </c>
      <c r="F109" s="7">
        <v>521053.17424242425</v>
      </c>
      <c r="G109" s="25">
        <f t="shared" si="12"/>
        <v>1.3212121212121186</v>
      </c>
      <c r="H109" s="7">
        <f t="shared" si="13"/>
        <v>-8102.1742424242548</v>
      </c>
      <c r="I109" s="7">
        <f t="shared" si="9"/>
        <v>-10704.690817263539</v>
      </c>
      <c r="J109" s="25">
        <f t="shared" si="10"/>
        <v>1.7456014692378261</v>
      </c>
      <c r="K109" s="51">
        <f t="shared" si="11"/>
        <v>65645227.454603046</v>
      </c>
      <c r="L109" s="27"/>
      <c r="M109" s="11"/>
      <c r="N109" s="11"/>
      <c r="O109" s="11"/>
      <c r="P109" s="11"/>
    </row>
    <row r="110" spans="1:16" x14ac:dyDescent="0.3">
      <c r="A110" s="16">
        <v>533249</v>
      </c>
      <c r="B110" s="45">
        <v>6.5</v>
      </c>
      <c r="C110" s="46">
        <v>6.5</v>
      </c>
      <c r="D110" s="25">
        <v>9.278787878787881</v>
      </c>
      <c r="E110" s="7">
        <v>533249</v>
      </c>
      <c r="F110" s="7">
        <v>521053.17424242425</v>
      </c>
      <c r="G110" s="25">
        <f t="shared" si="12"/>
        <v>-2.778787878787881</v>
      </c>
      <c r="H110" s="7">
        <f t="shared" si="13"/>
        <v>12195.825757575745</v>
      </c>
      <c r="I110" s="7">
        <f t="shared" si="9"/>
        <v>-33889.612786960504</v>
      </c>
      <c r="J110" s="25">
        <f t="shared" si="10"/>
        <v>7.7216620752984513</v>
      </c>
      <c r="K110" s="51">
        <f t="shared" si="11"/>
        <v>148738165.90914801</v>
      </c>
      <c r="L110" s="27"/>
      <c r="M110" s="11"/>
      <c r="N110" s="11"/>
      <c r="O110" s="11"/>
      <c r="P110" s="11"/>
    </row>
    <row r="111" spans="1:16" x14ac:dyDescent="0.3">
      <c r="A111" s="16">
        <v>575409</v>
      </c>
      <c r="B111" s="45">
        <v>2.5</v>
      </c>
      <c r="C111" s="46">
        <v>2.5</v>
      </c>
      <c r="D111" s="25">
        <v>9.278787878787881</v>
      </c>
      <c r="E111" s="7">
        <v>575409</v>
      </c>
      <c r="F111" s="7">
        <v>521053.17424242425</v>
      </c>
      <c r="G111" s="25">
        <f t="shared" si="12"/>
        <v>-6.778787878787881</v>
      </c>
      <c r="H111" s="7">
        <f t="shared" si="13"/>
        <v>54355.825757575745</v>
      </c>
      <c r="I111" s="7">
        <f t="shared" si="9"/>
        <v>-368466.61278696056</v>
      </c>
      <c r="J111" s="25">
        <f t="shared" si="10"/>
        <v>45.951965105601502</v>
      </c>
      <c r="K111" s="51">
        <f t="shared" si="11"/>
        <v>2954555793.7879348</v>
      </c>
      <c r="L111" s="27"/>
      <c r="M111" s="11"/>
      <c r="N111" s="11"/>
      <c r="O111" s="11"/>
      <c r="P111" s="11"/>
    </row>
    <row r="112" spans="1:16" x14ac:dyDescent="0.3">
      <c r="A112" s="16">
        <v>582815</v>
      </c>
      <c r="B112" s="45">
        <v>1.9</v>
      </c>
      <c r="C112" s="46">
        <v>1.9</v>
      </c>
      <c r="D112" s="25">
        <v>9.278787878787881</v>
      </c>
      <c r="E112" s="7">
        <v>582815</v>
      </c>
      <c r="F112" s="7">
        <v>521053.17424242425</v>
      </c>
      <c r="G112" s="25">
        <f t="shared" si="12"/>
        <v>-7.3787878787878807</v>
      </c>
      <c r="H112" s="7">
        <f t="shared" si="13"/>
        <v>61761.825757575745</v>
      </c>
      <c r="I112" s="7">
        <f t="shared" si="9"/>
        <v>-455727.41127180902</v>
      </c>
      <c r="J112" s="25">
        <f t="shared" si="10"/>
        <v>54.446510560146955</v>
      </c>
      <c r="K112" s="51">
        <f t="shared" si="11"/>
        <v>3814523120.9091468</v>
      </c>
      <c r="L112" s="27"/>
      <c r="M112" s="11"/>
      <c r="N112" s="11"/>
      <c r="O112" s="11"/>
      <c r="P112" s="11"/>
    </row>
    <row r="113" spans="1:16" x14ac:dyDescent="0.3">
      <c r="A113" s="16">
        <v>532745</v>
      </c>
      <c r="B113" s="45">
        <v>0.6</v>
      </c>
      <c r="C113" s="46">
        <v>0.6</v>
      </c>
      <c r="D113" s="25">
        <v>9.278787878787881</v>
      </c>
      <c r="E113" s="7">
        <v>532745</v>
      </c>
      <c r="F113" s="7">
        <v>521053.17424242425</v>
      </c>
      <c r="G113" s="25">
        <f t="shared" si="12"/>
        <v>-8.6787878787878814</v>
      </c>
      <c r="H113" s="7">
        <f t="shared" si="13"/>
        <v>11691.825757575745</v>
      </c>
      <c r="I113" s="7">
        <f t="shared" si="9"/>
        <v>-101470.87566574832</v>
      </c>
      <c r="J113" s="25">
        <f t="shared" si="10"/>
        <v>75.321359044995447</v>
      </c>
      <c r="K113" s="51">
        <f t="shared" si="11"/>
        <v>136698789.54551166</v>
      </c>
      <c r="L113" s="27"/>
      <c r="M113" s="11"/>
      <c r="N113" s="11"/>
      <c r="O113" s="11"/>
      <c r="P113" s="11"/>
    </row>
    <row r="114" spans="1:16" x14ac:dyDescent="0.3">
      <c r="A114" s="16">
        <v>549757</v>
      </c>
      <c r="B114" s="45">
        <v>4.9000000000000004</v>
      </c>
      <c r="C114" s="46">
        <v>4.9000000000000004</v>
      </c>
      <c r="D114" s="25">
        <v>9.278787878787881</v>
      </c>
      <c r="E114" s="7">
        <v>549757</v>
      </c>
      <c r="F114" s="7">
        <v>521053.17424242425</v>
      </c>
      <c r="G114" s="25">
        <f t="shared" si="12"/>
        <v>-4.3787878787878807</v>
      </c>
      <c r="H114" s="7">
        <f t="shared" si="13"/>
        <v>28703.825757575745</v>
      </c>
      <c r="I114" s="7">
        <f t="shared" si="9"/>
        <v>-125687.96430211203</v>
      </c>
      <c r="J114" s="25">
        <f t="shared" si="10"/>
        <v>19.173783287419667</v>
      </c>
      <c r="K114" s="51">
        <f t="shared" si="11"/>
        <v>823909613.12126875</v>
      </c>
      <c r="L114" s="27"/>
      <c r="M114" s="11"/>
      <c r="N114" s="11"/>
      <c r="O114" s="11"/>
      <c r="P114" s="11"/>
    </row>
    <row r="115" spans="1:16" x14ac:dyDescent="0.3">
      <c r="A115" s="16">
        <v>497372</v>
      </c>
      <c r="B115" s="45">
        <v>8.5</v>
      </c>
      <c r="C115" s="46">
        <v>8.5</v>
      </c>
      <c r="D115" s="25">
        <v>9.278787878787881</v>
      </c>
      <c r="E115" s="7">
        <v>497372</v>
      </c>
      <c r="F115" s="7">
        <v>521053.17424242425</v>
      </c>
      <c r="G115" s="25">
        <f t="shared" si="12"/>
        <v>-0.77878787878788103</v>
      </c>
      <c r="H115" s="7">
        <f t="shared" si="13"/>
        <v>-23681.174242424255</v>
      </c>
      <c r="I115" s="7">
        <f t="shared" si="9"/>
        <v>18442.61145546379</v>
      </c>
      <c r="J115" s="25">
        <f t="shared" si="10"/>
        <v>0.60651056014692728</v>
      </c>
      <c r="K115" s="51">
        <f t="shared" si="11"/>
        <v>560798013.50005794</v>
      </c>
      <c r="L115" s="27"/>
      <c r="M115" s="11"/>
      <c r="N115" s="11"/>
      <c r="O115" s="11"/>
      <c r="P115" s="11"/>
    </row>
    <row r="116" spans="1:16" x14ac:dyDescent="0.3">
      <c r="A116" s="16">
        <v>475098</v>
      </c>
      <c r="B116" s="45">
        <v>13.3</v>
      </c>
      <c r="C116" s="46">
        <v>13.3</v>
      </c>
      <c r="D116" s="25">
        <v>9.278787878787881</v>
      </c>
      <c r="E116" s="7">
        <v>475098</v>
      </c>
      <c r="F116" s="7">
        <v>521053.17424242425</v>
      </c>
      <c r="G116" s="25">
        <f t="shared" si="12"/>
        <v>4.0212121212121197</v>
      </c>
      <c r="H116" s="7">
        <f t="shared" si="13"/>
        <v>-45955.174242424255</v>
      </c>
      <c r="I116" s="7">
        <f t="shared" si="9"/>
        <v>-184795.5036960514</v>
      </c>
      <c r="J116" s="25">
        <f t="shared" si="10"/>
        <v>16.170146923783275</v>
      </c>
      <c r="K116" s="51">
        <f t="shared" si="11"/>
        <v>2111878039.6515737</v>
      </c>
      <c r="L116" s="27"/>
      <c r="M116" s="11"/>
      <c r="N116" s="11"/>
      <c r="O116" s="11"/>
      <c r="P116" s="11"/>
    </row>
    <row r="117" spans="1:16" x14ac:dyDescent="0.3">
      <c r="A117" s="16">
        <v>462062</v>
      </c>
      <c r="B117" s="45">
        <v>16.600000000000001</v>
      </c>
      <c r="C117" s="46">
        <v>16.600000000000001</v>
      </c>
      <c r="D117" s="25">
        <v>9.278787878787881</v>
      </c>
      <c r="E117" s="7">
        <v>462062</v>
      </c>
      <c r="F117" s="7">
        <v>521053.17424242425</v>
      </c>
      <c r="G117" s="25">
        <f t="shared" si="12"/>
        <v>7.3212121212121204</v>
      </c>
      <c r="H117" s="7">
        <f t="shared" si="13"/>
        <v>-58991.174242424255</v>
      </c>
      <c r="I117" s="7">
        <f t="shared" si="9"/>
        <v>-431886.89990817267</v>
      </c>
      <c r="J117" s="25">
        <f t="shared" si="10"/>
        <v>53.600146923783278</v>
      </c>
      <c r="K117" s="51">
        <f t="shared" si="11"/>
        <v>3479958638.5000587</v>
      </c>
      <c r="L117" s="27"/>
      <c r="M117" s="11"/>
      <c r="N117" s="11"/>
      <c r="O117" s="11"/>
      <c r="P117" s="11"/>
    </row>
    <row r="118" spans="1:16" x14ac:dyDescent="0.3">
      <c r="A118" s="16">
        <v>475289</v>
      </c>
      <c r="B118" s="45">
        <v>20.9</v>
      </c>
      <c r="C118" s="46">
        <v>20.9</v>
      </c>
      <c r="D118" s="25">
        <v>9.278787878787881</v>
      </c>
      <c r="E118" s="7">
        <v>475289</v>
      </c>
      <c r="F118" s="7">
        <v>521053.17424242425</v>
      </c>
      <c r="G118" s="25">
        <f t="shared" si="12"/>
        <v>11.621212121212118</v>
      </c>
      <c r="H118" s="7">
        <f t="shared" si="13"/>
        <v>-45764.174242424255</v>
      </c>
      <c r="I118" s="7">
        <f t="shared" si="9"/>
        <v>-531835.17642332416</v>
      </c>
      <c r="J118" s="25">
        <f t="shared" si="10"/>
        <v>135.05257116620746</v>
      </c>
      <c r="K118" s="51">
        <f t="shared" si="11"/>
        <v>2094359644.0909677</v>
      </c>
      <c r="L118" s="27"/>
      <c r="M118" s="11"/>
      <c r="N118" s="11"/>
      <c r="O118" s="11"/>
      <c r="P118" s="11"/>
    </row>
    <row r="119" spans="1:16" x14ac:dyDescent="0.3">
      <c r="A119" s="16">
        <v>484224</v>
      </c>
      <c r="B119" s="45">
        <v>22.2</v>
      </c>
      <c r="C119" s="46">
        <v>22.2</v>
      </c>
      <c r="D119" s="25">
        <v>9.278787878787881</v>
      </c>
      <c r="E119" s="7">
        <v>484224</v>
      </c>
      <c r="F119" s="7">
        <v>521053.17424242425</v>
      </c>
      <c r="G119" s="25">
        <f t="shared" si="12"/>
        <v>12.921212121212118</v>
      </c>
      <c r="H119" s="7">
        <f t="shared" si="13"/>
        <v>-36829.174242424255</v>
      </c>
      <c r="I119" s="7">
        <f t="shared" si="9"/>
        <v>-475877.57263544539</v>
      </c>
      <c r="J119" s="25">
        <f t="shared" si="10"/>
        <v>166.95772268135897</v>
      </c>
      <c r="K119" s="51">
        <f t="shared" si="11"/>
        <v>1356388075.3788462</v>
      </c>
      <c r="L119" s="27"/>
      <c r="M119" s="11"/>
      <c r="N119" s="11"/>
      <c r="O119" s="11"/>
      <c r="P119" s="11"/>
    </row>
    <row r="120" spans="1:16" x14ac:dyDescent="0.3">
      <c r="A120" s="16">
        <v>463618</v>
      </c>
      <c r="B120" s="45">
        <v>13.7</v>
      </c>
      <c r="C120" s="46">
        <v>13.7</v>
      </c>
      <c r="D120" s="25">
        <v>9.278787878787881</v>
      </c>
      <c r="E120" s="7">
        <v>463618</v>
      </c>
      <c r="F120" s="7">
        <v>521053.17424242425</v>
      </c>
      <c r="G120" s="25">
        <f t="shared" si="12"/>
        <v>4.4212121212121183</v>
      </c>
      <c r="H120" s="7">
        <f t="shared" si="13"/>
        <v>-57435.174242424255</v>
      </c>
      <c r="I120" s="7">
        <f t="shared" si="9"/>
        <v>-253933.08854453615</v>
      </c>
      <c r="J120" s="25">
        <f t="shared" si="10"/>
        <v>19.547116620752959</v>
      </c>
      <c r="K120" s="51">
        <f t="shared" si="11"/>
        <v>3298799240.2576346</v>
      </c>
      <c r="L120" s="27"/>
      <c r="M120" s="11"/>
      <c r="N120" s="11"/>
      <c r="O120" s="11"/>
      <c r="P120" s="11"/>
    </row>
    <row r="121" spans="1:16" x14ac:dyDescent="0.3">
      <c r="A121" s="16">
        <v>528039</v>
      </c>
      <c r="B121" s="45">
        <v>8.4</v>
      </c>
      <c r="C121" s="46">
        <v>8.4</v>
      </c>
      <c r="D121" s="25">
        <v>9.278787878787881</v>
      </c>
      <c r="E121" s="7">
        <v>528039</v>
      </c>
      <c r="F121" s="7">
        <v>521053.17424242425</v>
      </c>
      <c r="G121" s="25">
        <f t="shared" si="12"/>
        <v>-0.87878787878788067</v>
      </c>
      <c r="H121" s="7">
        <f t="shared" si="13"/>
        <v>6985.8257575757452</v>
      </c>
      <c r="I121" s="7">
        <f t="shared" si="9"/>
        <v>-6139.0589990817289</v>
      </c>
      <c r="J121" s="25">
        <f t="shared" si="10"/>
        <v>0.77226813590450283</v>
      </c>
      <c r="K121" s="51">
        <f t="shared" si="11"/>
        <v>48801761.515208736</v>
      </c>
      <c r="L121" s="27"/>
      <c r="M121" s="11"/>
      <c r="N121" s="11"/>
      <c r="O121" s="11"/>
      <c r="P121" s="11"/>
    </row>
    <row r="122" spans="1:16" x14ac:dyDescent="0.3">
      <c r="A122" s="16">
        <v>535051</v>
      </c>
      <c r="B122" s="45">
        <v>6.6</v>
      </c>
      <c r="C122" s="46">
        <v>6.6</v>
      </c>
      <c r="D122" s="25">
        <v>9.278787878787881</v>
      </c>
      <c r="E122" s="7">
        <v>535051</v>
      </c>
      <c r="F122" s="7">
        <v>521053.17424242425</v>
      </c>
      <c r="G122" s="25">
        <f t="shared" si="12"/>
        <v>-2.6787878787878814</v>
      </c>
      <c r="H122" s="7">
        <f t="shared" si="13"/>
        <v>13997.825757575745</v>
      </c>
      <c r="I122" s="7">
        <f t="shared" si="9"/>
        <v>-37497.205968778697</v>
      </c>
      <c r="J122" s="25">
        <f t="shared" si="10"/>
        <v>7.1759044995408772</v>
      </c>
      <c r="K122" s="51">
        <f t="shared" si="11"/>
        <v>195939125.93945098</v>
      </c>
      <c r="L122" s="27"/>
      <c r="M122" s="11"/>
      <c r="N122" s="11"/>
      <c r="O122" s="11"/>
      <c r="P122" s="11"/>
    </row>
    <row r="123" spans="1:16" x14ac:dyDescent="0.3">
      <c r="A123" s="16">
        <v>553393</v>
      </c>
      <c r="B123" s="45">
        <v>5</v>
      </c>
      <c r="C123" s="46">
        <v>5</v>
      </c>
      <c r="D123" s="25">
        <v>9.278787878787881</v>
      </c>
      <c r="E123" s="7">
        <v>553393</v>
      </c>
      <c r="F123" s="7">
        <v>521053.17424242425</v>
      </c>
      <c r="G123" s="25">
        <f t="shared" si="12"/>
        <v>-4.278787878787881</v>
      </c>
      <c r="H123" s="7">
        <f t="shared" si="13"/>
        <v>32339.825757575745</v>
      </c>
      <c r="I123" s="7">
        <f t="shared" si="9"/>
        <v>-138375.25445362719</v>
      </c>
      <c r="J123" s="25">
        <f t="shared" si="10"/>
        <v>18.308025711662093</v>
      </c>
      <c r="K123" s="51">
        <f t="shared" si="11"/>
        <v>1045864330.0303596</v>
      </c>
      <c r="L123" s="27"/>
      <c r="M123" s="11"/>
      <c r="N123" s="11"/>
      <c r="O123" s="11"/>
      <c r="P123" s="11"/>
    </row>
    <row r="124" spans="1:16" x14ac:dyDescent="0.3">
      <c r="A124" s="16">
        <v>595164</v>
      </c>
      <c r="B124" s="45">
        <v>-0.4</v>
      </c>
      <c r="C124" s="46">
        <v>-0.4</v>
      </c>
      <c r="D124" s="25">
        <v>9.278787878787881</v>
      </c>
      <c r="E124" s="7">
        <v>595164</v>
      </c>
      <c r="F124" s="7">
        <v>521053.17424242425</v>
      </c>
      <c r="G124" s="25">
        <f t="shared" si="12"/>
        <v>-9.6787878787878814</v>
      </c>
      <c r="H124" s="7">
        <f t="shared" si="13"/>
        <v>74110.825757575745</v>
      </c>
      <c r="I124" s="7">
        <f t="shared" si="9"/>
        <v>-717302.9620293848</v>
      </c>
      <c r="J124" s="25">
        <f t="shared" si="10"/>
        <v>93.67893480257122</v>
      </c>
      <c r="K124" s="51">
        <f t="shared" si="11"/>
        <v>5492414494.4697523</v>
      </c>
      <c r="L124" s="27"/>
      <c r="M124" s="11"/>
      <c r="N124" s="11"/>
      <c r="O124" s="11"/>
      <c r="P124" s="11"/>
    </row>
    <row r="125" spans="1:16" x14ac:dyDescent="0.3">
      <c r="A125" s="16">
        <v>536186</v>
      </c>
      <c r="B125" s="45">
        <v>3.6</v>
      </c>
      <c r="C125" s="46">
        <v>3.6</v>
      </c>
      <c r="D125" s="25">
        <v>9.278787878787881</v>
      </c>
      <c r="E125" s="7">
        <v>536186</v>
      </c>
      <c r="F125" s="7">
        <v>521053.17424242425</v>
      </c>
      <c r="G125" s="25">
        <f t="shared" si="12"/>
        <v>-5.6787878787878814</v>
      </c>
      <c r="H125" s="7">
        <f t="shared" si="13"/>
        <v>15132.825757575745</v>
      </c>
      <c r="I125" s="7">
        <f t="shared" si="9"/>
        <v>-85936.107483930187</v>
      </c>
      <c r="J125" s="25">
        <f t="shared" si="10"/>
        <v>32.248631772268162</v>
      </c>
      <c r="K125" s="51">
        <f t="shared" si="11"/>
        <v>229002415.40914792</v>
      </c>
      <c r="L125" s="27"/>
      <c r="M125" s="11"/>
      <c r="N125" s="11"/>
      <c r="O125" s="11"/>
      <c r="P125" s="11"/>
    </row>
    <row r="126" spans="1:16" x14ac:dyDescent="0.3">
      <c r="A126" s="16">
        <v>557570</v>
      </c>
      <c r="B126" s="45">
        <v>4</v>
      </c>
      <c r="C126" s="46">
        <v>4</v>
      </c>
      <c r="D126" s="25">
        <v>9.278787878787881</v>
      </c>
      <c r="E126" s="7">
        <v>557570</v>
      </c>
      <c r="F126" s="7">
        <v>521053.17424242425</v>
      </c>
      <c r="G126" s="25">
        <f t="shared" si="12"/>
        <v>-5.278787878787881</v>
      </c>
      <c r="H126" s="7">
        <f t="shared" si="13"/>
        <v>36516.825757575745</v>
      </c>
      <c r="I126" s="7">
        <f t="shared" si="9"/>
        <v>-192764.57718089991</v>
      </c>
      <c r="J126" s="25">
        <f t="shared" si="10"/>
        <v>27.865601469237856</v>
      </c>
      <c r="K126" s="51">
        <f t="shared" si="11"/>
        <v>1333478563.4091475</v>
      </c>
      <c r="L126" s="27"/>
      <c r="M126" s="11"/>
      <c r="N126" s="11"/>
      <c r="O126" s="11"/>
      <c r="P126" s="11"/>
    </row>
    <row r="127" spans="1:16" x14ac:dyDescent="0.3">
      <c r="A127" s="16">
        <v>499540</v>
      </c>
      <c r="B127" s="45">
        <v>8.3000000000000007</v>
      </c>
      <c r="C127" s="46">
        <v>8.3000000000000007</v>
      </c>
      <c r="D127" s="25">
        <v>9.278787878787881</v>
      </c>
      <c r="E127" s="7">
        <v>499540</v>
      </c>
      <c r="F127" s="7">
        <v>521053.17424242425</v>
      </c>
      <c r="G127" s="25">
        <f t="shared" si="12"/>
        <v>-0.97878787878788032</v>
      </c>
      <c r="H127" s="7">
        <f t="shared" si="13"/>
        <v>-21513.174242424255</v>
      </c>
      <c r="I127" s="7">
        <f t="shared" si="9"/>
        <v>21056.8341827365</v>
      </c>
      <c r="J127" s="25">
        <f t="shared" si="10"/>
        <v>0.95802571166207828</v>
      </c>
      <c r="K127" s="51">
        <f t="shared" si="11"/>
        <v>462816665.98490644</v>
      </c>
      <c r="L127" s="27"/>
      <c r="M127" s="11"/>
      <c r="N127" s="11"/>
      <c r="O127" s="11"/>
      <c r="P127" s="11"/>
    </row>
    <row r="128" spans="1:16" x14ac:dyDescent="0.3">
      <c r="A128" s="16">
        <v>486978</v>
      </c>
      <c r="B128" s="45">
        <v>14.2</v>
      </c>
      <c r="C128" s="46">
        <v>14.2</v>
      </c>
      <c r="D128" s="25">
        <v>9.278787878787881</v>
      </c>
      <c r="E128" s="7">
        <v>486978</v>
      </c>
      <c r="F128" s="7">
        <v>521053.17424242425</v>
      </c>
      <c r="G128" s="25">
        <f t="shared" si="12"/>
        <v>4.9212121212121183</v>
      </c>
      <c r="H128" s="7">
        <f t="shared" si="13"/>
        <v>-34075.174242424255</v>
      </c>
      <c r="I128" s="7">
        <f t="shared" si="9"/>
        <v>-167691.1605142332</v>
      </c>
      <c r="J128" s="25">
        <f t="shared" si="10"/>
        <v>24.218328741965077</v>
      </c>
      <c r="K128" s="51">
        <f t="shared" si="11"/>
        <v>1161117499.6515734</v>
      </c>
      <c r="L128" s="27"/>
      <c r="M128" s="11"/>
      <c r="N128" s="11"/>
      <c r="O128" s="11"/>
      <c r="P128" s="11"/>
    </row>
    <row r="129" spans="1:16" x14ac:dyDescent="0.3">
      <c r="A129" s="16">
        <v>469108</v>
      </c>
      <c r="B129" s="45">
        <v>17.8</v>
      </c>
      <c r="C129" s="46">
        <v>17.8</v>
      </c>
      <c r="D129" s="25">
        <v>9.278787878787881</v>
      </c>
      <c r="E129" s="7">
        <v>469108</v>
      </c>
      <c r="F129" s="7">
        <v>521053.17424242425</v>
      </c>
      <c r="G129" s="25">
        <f t="shared" si="12"/>
        <v>8.5212121212121197</v>
      </c>
      <c r="H129" s="7">
        <f t="shared" si="13"/>
        <v>-51945.174242424255</v>
      </c>
      <c r="I129" s="7">
        <f t="shared" si="9"/>
        <v>-442635.84839302115</v>
      </c>
      <c r="J129" s="25">
        <f t="shared" si="10"/>
        <v>72.611056014692352</v>
      </c>
      <c r="K129" s="51">
        <f t="shared" si="11"/>
        <v>2698301127.0758162</v>
      </c>
      <c r="L129" s="27"/>
      <c r="M129" s="11"/>
      <c r="N129" s="11"/>
      <c r="O129" s="11"/>
      <c r="P129" s="11"/>
    </row>
    <row r="130" spans="1:16" x14ac:dyDescent="0.3">
      <c r="A130" s="16">
        <v>462806</v>
      </c>
      <c r="B130" s="45">
        <v>19.3</v>
      </c>
      <c r="C130" s="46">
        <v>19.3</v>
      </c>
      <c r="D130" s="25">
        <v>9.278787878787881</v>
      </c>
      <c r="E130" s="7">
        <v>462806</v>
      </c>
      <c r="F130" s="7">
        <v>521053.17424242425</v>
      </c>
      <c r="G130" s="25">
        <f t="shared" si="12"/>
        <v>10.02121212121212</v>
      </c>
      <c r="H130" s="7">
        <f t="shared" si="13"/>
        <v>-58247.174242424255</v>
      </c>
      <c r="I130" s="7">
        <f t="shared" si="9"/>
        <v>-583707.28854453634</v>
      </c>
      <c r="J130" s="25">
        <f t="shared" si="10"/>
        <v>100.42469237832871</v>
      </c>
      <c r="K130" s="51">
        <f t="shared" si="11"/>
        <v>3392733307.2273316</v>
      </c>
      <c r="L130" s="27"/>
      <c r="M130" s="11"/>
      <c r="N130" s="11"/>
      <c r="O130" s="11"/>
      <c r="P130" s="11"/>
    </row>
    <row r="131" spans="1:16" x14ac:dyDescent="0.3">
      <c r="A131" s="16">
        <v>467425</v>
      </c>
      <c r="B131" s="45">
        <v>17.899999999999999</v>
      </c>
      <c r="C131" s="46">
        <v>17.899999999999999</v>
      </c>
      <c r="D131" s="25">
        <v>9.278787878787881</v>
      </c>
      <c r="E131" s="7">
        <v>467425</v>
      </c>
      <c r="F131" s="7">
        <v>521053.17424242425</v>
      </c>
      <c r="G131" s="25">
        <f t="shared" si="12"/>
        <v>8.6212121212121176</v>
      </c>
      <c r="H131" s="7">
        <f t="shared" si="13"/>
        <v>-53628.174242424255</v>
      </c>
      <c r="I131" s="7">
        <f t="shared" si="9"/>
        <v>-462339.86581726343</v>
      </c>
      <c r="J131" s="25">
        <f t="shared" si="10"/>
        <v>74.325298438934738</v>
      </c>
      <c r="K131" s="51">
        <f t="shared" si="11"/>
        <v>2875981072.5758162</v>
      </c>
      <c r="L131" s="27"/>
      <c r="M131" s="11"/>
      <c r="N131" s="11"/>
      <c r="O131" s="11"/>
      <c r="P131" s="11"/>
    </row>
    <row r="132" spans="1:16" x14ac:dyDescent="0.3">
      <c r="A132" s="16">
        <v>473494</v>
      </c>
      <c r="B132" s="45">
        <v>16.8</v>
      </c>
      <c r="C132" s="46">
        <v>16.8</v>
      </c>
      <c r="D132" s="25">
        <v>9.278787878787881</v>
      </c>
      <c r="E132" s="7">
        <v>473494</v>
      </c>
      <c r="F132" s="7">
        <v>521053.17424242425</v>
      </c>
      <c r="G132" s="25">
        <f t="shared" si="12"/>
        <v>7.5212121212121197</v>
      </c>
      <c r="H132" s="7">
        <f t="shared" si="13"/>
        <v>-47559.174242424255</v>
      </c>
      <c r="I132" s="7">
        <f t="shared" si="9"/>
        <v>-357702.63778696052</v>
      </c>
      <c r="J132" s="25">
        <f t="shared" si="10"/>
        <v>56.568631772268112</v>
      </c>
      <c r="K132" s="51">
        <f t="shared" si="11"/>
        <v>2261875054.6212707</v>
      </c>
      <c r="L132" s="27"/>
      <c r="M132" s="11"/>
      <c r="N132" s="11"/>
      <c r="O132" s="11"/>
      <c r="P132" s="11"/>
    </row>
    <row r="133" spans="1:16" x14ac:dyDescent="0.3">
      <c r="A133" s="16">
        <v>528769</v>
      </c>
      <c r="B133" s="45">
        <v>8.1999999999999993</v>
      </c>
      <c r="C133" s="46">
        <v>8.1999999999999993</v>
      </c>
      <c r="D133" s="25">
        <v>9.278787878787881</v>
      </c>
      <c r="E133" s="7">
        <v>528769</v>
      </c>
      <c r="F133" s="7">
        <v>521053.17424242425</v>
      </c>
      <c r="G133" s="25">
        <f t="shared" si="12"/>
        <v>-1.0787878787878817</v>
      </c>
      <c r="H133" s="7">
        <f t="shared" si="13"/>
        <v>7715.8257575757452</v>
      </c>
      <c r="I133" s="7">
        <f t="shared" ref="I133:I135" si="14">G133*H133</f>
        <v>-8323.7393021120388</v>
      </c>
      <c r="J133" s="25">
        <f t="shared" ref="J133:J135" si="15">POWER(G133,2)</f>
        <v>1.1637832874196574</v>
      </c>
      <c r="K133" s="51">
        <f t="shared" ref="K133:K135" si="16">POWER(H133,2)</f>
        <v>59533967.121269323</v>
      </c>
      <c r="L133" s="27"/>
      <c r="M133" s="11"/>
      <c r="N133" s="11"/>
      <c r="O133" s="11"/>
      <c r="P133" s="11"/>
    </row>
    <row r="134" spans="1:16" x14ac:dyDescent="0.3">
      <c r="A134" s="16">
        <v>564610</v>
      </c>
      <c r="B134" s="45">
        <v>3.1</v>
      </c>
      <c r="C134" s="46">
        <v>3.1</v>
      </c>
      <c r="D134" s="25">
        <v>9.278787878787881</v>
      </c>
      <c r="E134" s="7">
        <v>564610</v>
      </c>
      <c r="F134" s="7">
        <v>521053.17424242425</v>
      </c>
      <c r="G134" s="25">
        <f t="shared" si="12"/>
        <v>-6.1787878787878814</v>
      </c>
      <c r="H134" s="7">
        <f t="shared" si="13"/>
        <v>43556.825757575745</v>
      </c>
      <c r="I134" s="7">
        <f t="shared" si="14"/>
        <v>-269128.38702938479</v>
      </c>
      <c r="J134" s="25">
        <f t="shared" si="15"/>
        <v>38.177419651056049</v>
      </c>
      <c r="K134" s="51">
        <f t="shared" si="16"/>
        <v>1897197070.075814</v>
      </c>
      <c r="L134" s="27"/>
      <c r="M134" s="11"/>
      <c r="N134" s="11"/>
      <c r="O134" s="11"/>
      <c r="P134" s="11"/>
    </row>
    <row r="135" spans="1:16" ht="15" thickBot="1" x14ac:dyDescent="0.35">
      <c r="A135" s="20">
        <v>599338</v>
      </c>
      <c r="B135" s="47">
        <v>0.5</v>
      </c>
      <c r="C135" s="46">
        <v>0.5</v>
      </c>
      <c r="D135" s="25">
        <v>9.278787878787881</v>
      </c>
      <c r="E135" s="7">
        <v>599338</v>
      </c>
      <c r="F135" s="7">
        <v>521053.17424242425</v>
      </c>
      <c r="G135" s="25">
        <f t="shared" si="12"/>
        <v>-8.778787878787881</v>
      </c>
      <c r="H135" s="7">
        <f t="shared" si="13"/>
        <v>78284.825757575745</v>
      </c>
      <c r="I135" s="7">
        <f t="shared" si="14"/>
        <v>-687245.87945362728</v>
      </c>
      <c r="J135" s="25">
        <f t="shared" si="15"/>
        <v>77.067116620753026</v>
      </c>
      <c r="K135" s="51">
        <f t="shared" si="16"/>
        <v>6128513943.8939953</v>
      </c>
      <c r="L135" s="27"/>
      <c r="M135" s="11"/>
      <c r="N135" s="11"/>
      <c r="O135" s="11"/>
      <c r="P135" s="11"/>
    </row>
    <row r="136" spans="1:16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workbookViewId="0">
      <selection activeCell="I31" sqref="I31"/>
    </sheetView>
  </sheetViews>
  <sheetFormatPr defaultRowHeight="14.4" x14ac:dyDescent="0.3"/>
  <cols>
    <col min="2" max="2" width="10.77734375" bestFit="1" customWidth="1"/>
    <col min="3" max="3" width="11.109375" bestFit="1" customWidth="1"/>
    <col min="4" max="4" width="11" customWidth="1"/>
    <col min="5" max="8" width="11.109375" customWidth="1"/>
    <col min="9" max="9" width="11.21875" customWidth="1"/>
    <col min="10" max="10" width="11.109375" customWidth="1"/>
  </cols>
  <sheetData>
    <row r="1" spans="1:10" x14ac:dyDescent="0.3">
      <c r="A1" s="66" t="s">
        <v>42</v>
      </c>
      <c r="B1" s="66"/>
    </row>
    <row r="2" spans="1:10" x14ac:dyDescent="0.3">
      <c r="A2" s="6" t="s">
        <v>0</v>
      </c>
      <c r="B2" s="6" t="s">
        <v>1</v>
      </c>
      <c r="E2" s="29"/>
    </row>
    <row r="3" spans="1:10" ht="28.8" x14ac:dyDescent="0.3">
      <c r="A3" s="30" t="s">
        <v>2</v>
      </c>
      <c r="B3" s="4" t="s">
        <v>23</v>
      </c>
      <c r="C3" s="31" t="s">
        <v>20</v>
      </c>
      <c r="D3" s="33" t="s">
        <v>43</v>
      </c>
      <c r="E3" s="33" t="s">
        <v>22</v>
      </c>
      <c r="F3" s="40" t="s">
        <v>20</v>
      </c>
      <c r="G3" s="33" t="s">
        <v>26</v>
      </c>
      <c r="H3" s="40" t="s">
        <v>20</v>
      </c>
      <c r="I3" s="33" t="s">
        <v>25</v>
      </c>
      <c r="J3" s="42" t="s">
        <v>20</v>
      </c>
    </row>
    <row r="4" spans="1:10" x14ac:dyDescent="0.3">
      <c r="A4" s="7">
        <v>627167</v>
      </c>
      <c r="B4" s="28">
        <v>2.2709677419354839</v>
      </c>
      <c r="C4" s="32">
        <f>CORREL(B4:B135,A4:A135)</f>
        <v>-0.81031663017655198</v>
      </c>
      <c r="D4" s="36">
        <v>261666</v>
      </c>
      <c r="E4" s="34">
        <v>6085</v>
      </c>
      <c r="F4" s="43">
        <f>CORREL(E4:E14,D4:D14)</f>
        <v>1.8303966695797085E-3</v>
      </c>
      <c r="G4" s="41">
        <v>864989</v>
      </c>
      <c r="H4" s="43">
        <f>CORREL(E4:E14,G4:G14)</f>
        <v>5.8745502310173413E-2</v>
      </c>
      <c r="I4" s="34">
        <v>1188126</v>
      </c>
      <c r="J4" s="44">
        <f>CORREL(E4:E14,I4:I14)</f>
        <v>0.26319471313706794</v>
      </c>
    </row>
    <row r="5" spans="1:10" x14ac:dyDescent="0.3">
      <c r="A5" s="7">
        <v>545980</v>
      </c>
      <c r="B5" s="28">
        <v>2.6928571428571431</v>
      </c>
      <c r="D5" s="34">
        <v>275876</v>
      </c>
      <c r="E5" s="34">
        <v>6172</v>
      </c>
      <c r="F5" s="37"/>
      <c r="G5" s="41">
        <v>967690</v>
      </c>
      <c r="H5" s="37"/>
      <c r="I5" s="34">
        <v>1212097</v>
      </c>
      <c r="J5" s="37"/>
    </row>
    <row r="6" spans="1:10" x14ac:dyDescent="0.3">
      <c r="A6" s="7">
        <v>580386</v>
      </c>
      <c r="B6" s="28">
        <v>2.8967741935483859</v>
      </c>
      <c r="D6" s="34">
        <v>293762</v>
      </c>
      <c r="E6" s="34">
        <v>6373</v>
      </c>
      <c r="F6" s="37"/>
      <c r="G6" s="41">
        <v>1029355</v>
      </c>
      <c r="H6" s="37"/>
      <c r="I6" s="34">
        <v>1233211</v>
      </c>
      <c r="J6" s="37"/>
    </row>
    <row r="7" spans="1:10" x14ac:dyDescent="0.3">
      <c r="A7" s="7">
        <v>481378</v>
      </c>
      <c r="B7" s="28">
        <v>4.9433333333333334</v>
      </c>
      <c r="D7" s="36">
        <v>297030</v>
      </c>
      <c r="E7" s="34">
        <v>6339</v>
      </c>
      <c r="F7" s="37"/>
      <c r="G7" s="41">
        <v>1003206</v>
      </c>
      <c r="H7" s="37"/>
      <c r="I7" s="34">
        <v>1249026</v>
      </c>
      <c r="J7" s="37"/>
    </row>
    <row r="8" spans="1:10" x14ac:dyDescent="0.3">
      <c r="A8" s="7">
        <v>457986</v>
      </c>
      <c r="B8" s="28">
        <v>7.1612903225806459</v>
      </c>
      <c r="D8" s="38">
        <v>308073.31075306085</v>
      </c>
      <c r="E8" s="34">
        <v>6450</v>
      </c>
      <c r="F8" s="37"/>
      <c r="G8" s="41">
        <v>1018081</v>
      </c>
      <c r="H8" s="37"/>
      <c r="I8" s="34">
        <v>1257158</v>
      </c>
      <c r="J8" s="37"/>
    </row>
    <row r="9" spans="1:10" x14ac:dyDescent="0.3">
      <c r="A9" s="7">
        <v>455338</v>
      </c>
      <c r="B9" s="28">
        <v>8.7666666666666675</v>
      </c>
      <c r="D9" s="38">
        <v>311064</v>
      </c>
      <c r="E9" s="34">
        <v>6311</v>
      </c>
      <c r="F9" s="37"/>
      <c r="G9" s="41">
        <v>1003742</v>
      </c>
      <c r="H9" s="37"/>
      <c r="I9" s="34">
        <v>1241664</v>
      </c>
      <c r="J9" s="37"/>
    </row>
    <row r="10" spans="1:10" x14ac:dyDescent="0.3">
      <c r="A10" s="7">
        <v>446186</v>
      </c>
      <c r="B10" s="28">
        <v>10.716129032258069</v>
      </c>
      <c r="D10" s="39">
        <v>310422</v>
      </c>
      <c r="E10" s="34">
        <v>6278</v>
      </c>
      <c r="F10" s="37"/>
      <c r="G10" s="41">
        <v>1004400</v>
      </c>
      <c r="H10" s="37"/>
      <c r="I10" s="34">
        <v>1246780</v>
      </c>
      <c r="J10" s="37"/>
    </row>
    <row r="11" spans="1:10" x14ac:dyDescent="0.3">
      <c r="A11" s="7">
        <v>436811</v>
      </c>
      <c r="B11" s="28">
        <v>4.1354838709677422</v>
      </c>
      <c r="D11" s="38">
        <v>320806</v>
      </c>
      <c r="E11" s="34">
        <v>6301</v>
      </c>
      <c r="F11" s="37"/>
      <c r="G11" s="41">
        <v>1011319</v>
      </c>
      <c r="H11" s="37"/>
      <c r="I11" s="34">
        <v>1243201</v>
      </c>
      <c r="J11" s="37"/>
    </row>
    <row r="12" spans="1:10" x14ac:dyDescent="0.3">
      <c r="A12" s="7">
        <v>440911</v>
      </c>
      <c r="B12" s="28">
        <v>7.2766666666666673</v>
      </c>
      <c r="D12" s="38">
        <v>330409</v>
      </c>
      <c r="E12" s="34">
        <v>6090</v>
      </c>
      <c r="F12" s="37"/>
      <c r="G12" s="41">
        <v>1044120</v>
      </c>
      <c r="H12" s="37"/>
      <c r="I12" s="34">
        <v>1259079</v>
      </c>
      <c r="J12" s="37"/>
    </row>
    <row r="13" spans="1:10" x14ac:dyDescent="0.3">
      <c r="A13" s="7">
        <v>503504</v>
      </c>
      <c r="B13" s="28">
        <v>4.161290322580645</v>
      </c>
      <c r="D13" s="38">
        <v>344980</v>
      </c>
      <c r="E13" s="34">
        <v>6139</v>
      </c>
      <c r="F13" s="37"/>
      <c r="G13" s="41">
        <v>1157950</v>
      </c>
      <c r="H13" s="37"/>
      <c r="I13" s="34">
        <v>1267449</v>
      </c>
      <c r="J13" s="37"/>
    </row>
    <row r="14" spans="1:10" x14ac:dyDescent="0.3">
      <c r="A14" s="7">
        <v>545260</v>
      </c>
      <c r="B14" s="28">
        <v>1.45</v>
      </c>
      <c r="D14" s="38">
        <v>364688</v>
      </c>
      <c r="E14" s="34">
        <v>6241</v>
      </c>
      <c r="F14" s="37"/>
      <c r="G14" s="41">
        <v>1193240</v>
      </c>
      <c r="H14" s="37"/>
      <c r="I14" s="34">
        <v>1280508</v>
      </c>
      <c r="J14" s="37"/>
    </row>
    <row r="15" spans="1:10" x14ac:dyDescent="0.3">
      <c r="A15" s="7">
        <v>563821</v>
      </c>
      <c r="B15" s="28">
        <v>1.5258064516129031</v>
      </c>
      <c r="D15" s="35"/>
      <c r="E15" s="35"/>
      <c r="F15" s="35"/>
      <c r="G15" s="35"/>
      <c r="H15" s="35"/>
      <c r="I15" s="35"/>
      <c r="J15" s="35"/>
    </row>
    <row r="16" spans="1:10" x14ac:dyDescent="0.3">
      <c r="A16" s="7">
        <v>579880</v>
      </c>
      <c r="B16" s="28">
        <v>1.4225806451612903</v>
      </c>
    </row>
    <row r="17" spans="1:2" x14ac:dyDescent="0.3">
      <c r="A17" s="7">
        <v>514808</v>
      </c>
      <c r="B17" s="28">
        <v>2.0535714285714284</v>
      </c>
    </row>
    <row r="18" spans="1:2" x14ac:dyDescent="0.3">
      <c r="A18" s="7">
        <v>547924</v>
      </c>
      <c r="B18" s="28">
        <v>4.3322580645161297</v>
      </c>
    </row>
    <row r="19" spans="1:2" x14ac:dyDescent="0.3">
      <c r="A19" s="7">
        <v>475470</v>
      </c>
      <c r="B19" s="28">
        <v>9.2299999999999986</v>
      </c>
    </row>
    <row r="20" spans="1:2" x14ac:dyDescent="0.3">
      <c r="A20" s="7">
        <v>475629</v>
      </c>
      <c r="B20" s="28">
        <v>7.3451612903225811</v>
      </c>
    </row>
    <row r="21" spans="1:2" x14ac:dyDescent="0.3">
      <c r="A21" s="7">
        <v>462260</v>
      </c>
      <c r="B21" s="28">
        <v>7.5366666666666653</v>
      </c>
    </row>
    <row r="22" spans="1:2" x14ac:dyDescent="0.3">
      <c r="A22" s="7">
        <v>450101</v>
      </c>
      <c r="B22" s="28">
        <v>7.0387096774193552</v>
      </c>
    </row>
    <row r="23" spans="1:2" x14ac:dyDescent="0.3">
      <c r="A23" s="7">
        <v>459450</v>
      </c>
      <c r="B23" s="28">
        <v>6.9290322580645167</v>
      </c>
    </row>
    <row r="24" spans="1:2" x14ac:dyDescent="0.3">
      <c r="A24" s="7">
        <v>469357</v>
      </c>
      <c r="B24" s="28">
        <v>4.7633333333333336</v>
      </c>
    </row>
    <row r="25" spans="1:2" x14ac:dyDescent="0.3">
      <c r="A25" s="7">
        <v>543003</v>
      </c>
      <c r="B25" s="28">
        <v>3.2000000000000006</v>
      </c>
    </row>
    <row r="26" spans="1:2" x14ac:dyDescent="0.3">
      <c r="A26" s="7">
        <v>589961</v>
      </c>
      <c r="B26" s="28">
        <v>1.5233333333333334</v>
      </c>
    </row>
    <row r="27" spans="1:2" x14ac:dyDescent="0.3">
      <c r="A27" s="7">
        <v>604297</v>
      </c>
      <c r="B27" s="28">
        <v>0.84516129032258058</v>
      </c>
    </row>
    <row r="28" spans="1:2" x14ac:dyDescent="0.3">
      <c r="A28" s="7">
        <v>606503</v>
      </c>
      <c r="B28" s="28">
        <v>1.5935483870967742</v>
      </c>
    </row>
    <row r="29" spans="1:2" x14ac:dyDescent="0.3">
      <c r="A29" s="7">
        <v>551732</v>
      </c>
      <c r="B29" s="28">
        <v>3.6689655172413795</v>
      </c>
    </row>
    <row r="30" spans="1:2" x14ac:dyDescent="0.3">
      <c r="A30" s="7">
        <v>573837</v>
      </c>
      <c r="B30" s="28">
        <v>3.661290322580645</v>
      </c>
    </row>
    <row r="31" spans="1:2" x14ac:dyDescent="0.3">
      <c r="A31" s="7">
        <v>524174</v>
      </c>
      <c r="B31" s="28">
        <v>4.3933333333333335</v>
      </c>
    </row>
    <row r="32" spans="1:2" x14ac:dyDescent="0.3">
      <c r="A32" s="7">
        <v>489390</v>
      </c>
      <c r="B32" s="28">
        <v>6.9967741935483874</v>
      </c>
    </row>
    <row r="33" spans="1:2" x14ac:dyDescent="0.3">
      <c r="A33" s="7">
        <v>472897</v>
      </c>
      <c r="B33" s="28">
        <v>7.7633333333333336</v>
      </c>
    </row>
    <row r="34" spans="1:2" x14ac:dyDescent="0.3">
      <c r="A34" s="7">
        <v>470536</v>
      </c>
      <c r="B34" s="28">
        <v>6.4580645161290322</v>
      </c>
    </row>
    <row r="35" spans="1:2" x14ac:dyDescent="0.3">
      <c r="A35" s="7">
        <v>469601</v>
      </c>
      <c r="B35" s="28">
        <v>6.8967741935483886</v>
      </c>
    </row>
    <row r="36" spans="1:2" x14ac:dyDescent="0.3">
      <c r="A36" s="7">
        <v>495206</v>
      </c>
      <c r="B36" s="28">
        <v>4.9133333333333322</v>
      </c>
    </row>
    <row r="37" spans="1:2" x14ac:dyDescent="0.3">
      <c r="A37" s="7">
        <v>545741</v>
      </c>
      <c r="B37" s="28">
        <v>3.6096774193548384</v>
      </c>
    </row>
    <row r="38" spans="1:2" x14ac:dyDescent="0.3">
      <c r="A38" s="7">
        <v>569870</v>
      </c>
      <c r="B38" s="28">
        <v>1.46</v>
      </c>
    </row>
    <row r="39" spans="1:2" x14ac:dyDescent="0.3">
      <c r="A39" s="7">
        <v>603029</v>
      </c>
      <c r="B39" s="28">
        <v>1.3516129032258066</v>
      </c>
    </row>
    <row r="40" spans="1:2" x14ac:dyDescent="0.3">
      <c r="A40" s="7">
        <v>643562</v>
      </c>
      <c r="B40" s="28">
        <v>1.2548387096774196</v>
      </c>
    </row>
    <row r="41" spans="1:2" x14ac:dyDescent="0.3">
      <c r="A41" s="7">
        <v>564295</v>
      </c>
      <c r="B41" s="28">
        <v>1.0571428571428572</v>
      </c>
    </row>
    <row r="42" spans="1:2" x14ac:dyDescent="0.3">
      <c r="A42" s="7">
        <v>586559</v>
      </c>
      <c r="B42" s="28">
        <v>2.1096774193548389</v>
      </c>
    </row>
    <row r="43" spans="1:2" x14ac:dyDescent="0.3">
      <c r="A43" s="7">
        <v>487917</v>
      </c>
      <c r="B43" s="28">
        <v>8.8233333333333341</v>
      </c>
    </row>
    <row r="44" spans="1:2" x14ac:dyDescent="0.3">
      <c r="A44" s="7">
        <v>485355</v>
      </c>
      <c r="B44" s="28">
        <v>6.080645161290323</v>
      </c>
    </row>
    <row r="45" spans="1:2" x14ac:dyDescent="0.3">
      <c r="A45" s="7">
        <v>470683</v>
      </c>
      <c r="B45" s="28">
        <v>5.0599999999999987</v>
      </c>
    </row>
    <row r="46" spans="1:2" x14ac:dyDescent="0.3">
      <c r="A46" s="7">
        <v>464393</v>
      </c>
      <c r="B46" s="28">
        <v>6.6741935483870973</v>
      </c>
    </row>
    <row r="47" spans="1:2" x14ac:dyDescent="0.3">
      <c r="A47" s="7">
        <v>465019</v>
      </c>
      <c r="B47" s="28">
        <v>8.2129032258064498</v>
      </c>
    </row>
    <row r="48" spans="1:2" x14ac:dyDescent="0.3">
      <c r="A48" s="7">
        <v>463927</v>
      </c>
      <c r="B48" s="28">
        <v>5.7966666666666669</v>
      </c>
    </row>
    <row r="49" spans="1:2" x14ac:dyDescent="0.3">
      <c r="A49" s="7">
        <v>545148</v>
      </c>
      <c r="B49" s="28">
        <v>1.9161290322580646</v>
      </c>
    </row>
    <row r="50" spans="1:2" x14ac:dyDescent="0.3">
      <c r="A50" s="7">
        <v>554477</v>
      </c>
      <c r="B50" s="28">
        <v>2.5133333333333336</v>
      </c>
    </row>
    <row r="51" spans="1:2" x14ac:dyDescent="0.3">
      <c r="A51" s="7">
        <v>607773</v>
      </c>
      <c r="B51" s="28">
        <v>1.209677419354839</v>
      </c>
    </row>
    <row r="52" spans="1:2" x14ac:dyDescent="0.3">
      <c r="A52" s="7">
        <v>639524</v>
      </c>
      <c r="B52" s="28">
        <v>0.93548387096774188</v>
      </c>
    </row>
    <row r="53" spans="1:2" x14ac:dyDescent="0.3">
      <c r="A53" s="7">
        <v>564691</v>
      </c>
      <c r="B53" s="28">
        <v>1.675</v>
      </c>
    </row>
    <row r="54" spans="1:2" x14ac:dyDescent="0.3">
      <c r="A54" s="7">
        <v>578306</v>
      </c>
      <c r="B54" s="28">
        <v>4.661290322580645</v>
      </c>
    </row>
    <row r="55" spans="1:2" x14ac:dyDescent="0.3">
      <c r="A55" s="7">
        <v>504814</v>
      </c>
      <c r="B55" s="28">
        <v>7.3166666666666673</v>
      </c>
    </row>
    <row r="56" spans="1:2" x14ac:dyDescent="0.3">
      <c r="A56" s="7">
        <v>500540</v>
      </c>
      <c r="B56" s="28">
        <v>2.6096774193548389</v>
      </c>
    </row>
    <row r="57" spans="1:2" x14ac:dyDescent="0.3">
      <c r="A57" s="7">
        <v>476147</v>
      </c>
      <c r="B57" s="28">
        <v>8.3100000000000023</v>
      </c>
    </row>
    <row r="58" spans="1:2" x14ac:dyDescent="0.3">
      <c r="A58" s="7">
        <v>479964</v>
      </c>
      <c r="B58" s="28">
        <v>8.8258064516129036</v>
      </c>
    </row>
    <row r="59" spans="1:2" x14ac:dyDescent="0.3">
      <c r="A59" s="7">
        <v>472370</v>
      </c>
      <c r="B59" s="28">
        <v>5.8741935483870948</v>
      </c>
    </row>
    <row r="60" spans="1:2" x14ac:dyDescent="0.3">
      <c r="A60" s="7">
        <v>482162</v>
      </c>
      <c r="B60" s="28">
        <v>4.9066666666666663</v>
      </c>
    </row>
    <row r="61" spans="1:2" x14ac:dyDescent="0.3">
      <c r="A61" s="7">
        <v>542400</v>
      </c>
      <c r="B61" s="28">
        <v>4.3774193548387093</v>
      </c>
    </row>
    <row r="62" spans="1:2" x14ac:dyDescent="0.3">
      <c r="A62" s="7">
        <v>562558</v>
      </c>
      <c r="B62" s="28">
        <v>1.9533333333333336</v>
      </c>
    </row>
    <row r="63" spans="1:2" x14ac:dyDescent="0.3">
      <c r="A63" s="7">
        <v>647022</v>
      </c>
      <c r="B63" s="28">
        <v>1.0161290322580645</v>
      </c>
    </row>
    <row r="64" spans="1:2" x14ac:dyDescent="0.3">
      <c r="A64" s="7">
        <v>619668</v>
      </c>
      <c r="B64" s="28">
        <v>1.7838709677419358</v>
      </c>
    </row>
    <row r="65" spans="1:2" x14ac:dyDescent="0.3">
      <c r="A65" s="7">
        <v>565096</v>
      </c>
      <c r="B65" s="28">
        <v>3.6928571428571431</v>
      </c>
    </row>
    <row r="66" spans="1:2" x14ac:dyDescent="0.3">
      <c r="A66" s="7">
        <v>575630</v>
      </c>
      <c r="B66" s="28">
        <v>6.2903225806451637</v>
      </c>
    </row>
    <row r="67" spans="1:2" x14ac:dyDescent="0.3">
      <c r="A67" s="7">
        <v>493361</v>
      </c>
      <c r="B67" s="28">
        <v>7.6733333333333329</v>
      </c>
    </row>
    <row r="68" spans="1:2" x14ac:dyDescent="0.3">
      <c r="A68" s="7">
        <v>499105</v>
      </c>
      <c r="B68" s="28">
        <v>9.622580645161289</v>
      </c>
    </row>
    <row r="69" spans="1:2" x14ac:dyDescent="0.3">
      <c r="A69" s="7">
        <v>476089</v>
      </c>
      <c r="B69" s="28">
        <v>8.3633333333333333</v>
      </c>
    </row>
    <row r="70" spans="1:2" x14ac:dyDescent="0.3">
      <c r="A70" s="7">
        <v>453995</v>
      </c>
      <c r="B70" s="28">
        <v>6.112903225806452</v>
      </c>
    </row>
    <row r="71" spans="1:2" x14ac:dyDescent="0.3">
      <c r="A71" s="7">
        <v>475111</v>
      </c>
      <c r="B71" s="28">
        <v>7.3806451612903237</v>
      </c>
    </row>
    <row r="72" spans="1:2" x14ac:dyDescent="0.3">
      <c r="A72" s="7">
        <v>467001</v>
      </c>
      <c r="B72" s="28">
        <v>7.2333333333333316</v>
      </c>
    </row>
    <row r="73" spans="1:2" x14ac:dyDescent="0.3">
      <c r="A73" s="7">
        <v>531537</v>
      </c>
      <c r="B73" s="28">
        <v>3.8225806451612891</v>
      </c>
    </row>
    <row r="74" spans="1:2" x14ac:dyDescent="0.3">
      <c r="A74" s="7">
        <v>570160</v>
      </c>
      <c r="B74" s="28">
        <v>2.2233333333333336</v>
      </c>
    </row>
    <row r="75" spans="1:2" x14ac:dyDescent="0.3">
      <c r="A75" s="7">
        <v>583923</v>
      </c>
      <c r="B75" s="28">
        <v>1.5225806451612902</v>
      </c>
    </row>
    <row r="76" spans="1:2" x14ac:dyDescent="0.3">
      <c r="A76" s="7">
        <v>599650</v>
      </c>
      <c r="B76" s="28">
        <v>2.5709677419354846</v>
      </c>
    </row>
    <row r="77" spans="1:2" x14ac:dyDescent="0.3">
      <c r="A77" s="7">
        <v>598566</v>
      </c>
      <c r="B77" s="28">
        <v>3.7413793103448274</v>
      </c>
    </row>
    <row r="78" spans="1:2" x14ac:dyDescent="0.3">
      <c r="A78" s="7">
        <v>547445</v>
      </c>
      <c r="B78" s="28">
        <v>6.2967741935483881</v>
      </c>
    </row>
    <row r="79" spans="1:2" x14ac:dyDescent="0.3">
      <c r="A79" s="7">
        <v>500795</v>
      </c>
      <c r="B79" s="28">
        <v>6.5733333333333341</v>
      </c>
    </row>
    <row r="80" spans="1:2" x14ac:dyDescent="0.3">
      <c r="A80" s="7">
        <v>481234</v>
      </c>
      <c r="B80" s="28">
        <v>8.6322580645161278</v>
      </c>
    </row>
    <row r="81" spans="1:2" x14ac:dyDescent="0.3">
      <c r="A81" s="7">
        <v>464437</v>
      </c>
      <c r="B81" s="28">
        <v>7.3466666666666649</v>
      </c>
    </row>
    <row r="82" spans="1:2" x14ac:dyDescent="0.3">
      <c r="A82" s="7">
        <v>466597</v>
      </c>
      <c r="B82" s="28">
        <v>7.4612903225806448</v>
      </c>
    </row>
    <row r="83" spans="1:2" x14ac:dyDescent="0.3">
      <c r="A83" s="7">
        <v>477154</v>
      </c>
      <c r="B83" s="28">
        <v>8.312903225806453</v>
      </c>
    </row>
    <row r="84" spans="1:2" x14ac:dyDescent="0.3">
      <c r="A84" s="7">
        <v>459483</v>
      </c>
      <c r="B84" s="28">
        <v>6.5000000000000009</v>
      </c>
    </row>
    <row r="85" spans="1:2" x14ac:dyDescent="0.3">
      <c r="A85" s="7">
        <v>538674</v>
      </c>
      <c r="B85" s="28">
        <v>3.0741935483870972</v>
      </c>
    </row>
    <row r="86" spans="1:2" x14ac:dyDescent="0.3">
      <c r="A86" s="7">
        <v>556316</v>
      </c>
      <c r="B86" s="28">
        <v>1.3533333333333331</v>
      </c>
    </row>
    <row r="87" spans="1:2" x14ac:dyDescent="0.3">
      <c r="A87" s="7">
        <v>588043</v>
      </c>
      <c r="B87" s="28">
        <v>1.8516129032258064</v>
      </c>
    </row>
    <row r="88" spans="1:2" x14ac:dyDescent="0.3">
      <c r="A88" s="7">
        <v>610592</v>
      </c>
      <c r="B88" s="28">
        <v>0.67096774193548392</v>
      </c>
    </row>
    <row r="89" spans="1:2" x14ac:dyDescent="0.3">
      <c r="A89" s="7">
        <v>541382</v>
      </c>
      <c r="B89" s="28">
        <v>0.91428571428571426</v>
      </c>
    </row>
    <row r="90" spans="1:2" x14ac:dyDescent="0.3">
      <c r="A90" s="7">
        <v>590341</v>
      </c>
      <c r="B90" s="28">
        <v>4.0290322580645164</v>
      </c>
    </row>
    <row r="91" spans="1:2" x14ac:dyDescent="0.3">
      <c r="A91" s="7">
        <v>511243</v>
      </c>
      <c r="B91" s="28">
        <v>4.97</v>
      </c>
    </row>
    <row r="92" spans="1:2" x14ac:dyDescent="0.3">
      <c r="A92" s="7">
        <v>487060</v>
      </c>
      <c r="B92" s="28">
        <v>4.4516129032258052</v>
      </c>
    </row>
    <row r="93" spans="1:2" x14ac:dyDescent="0.3">
      <c r="A93" s="7">
        <v>464407</v>
      </c>
      <c r="B93" s="28">
        <v>6.6899999999999995</v>
      </c>
    </row>
    <row r="94" spans="1:2" x14ac:dyDescent="0.3">
      <c r="A94" s="7">
        <v>463819</v>
      </c>
      <c r="B94" s="28">
        <v>9.5935483870967726</v>
      </c>
    </row>
    <row r="95" spans="1:2" x14ac:dyDescent="0.3">
      <c r="A95" s="7">
        <v>469704</v>
      </c>
      <c r="B95" s="28">
        <v>7.4967741935483874</v>
      </c>
    </row>
    <row r="96" spans="1:2" x14ac:dyDescent="0.3">
      <c r="A96" s="7">
        <v>469237</v>
      </c>
      <c r="B96" s="28">
        <v>3.9499999999999997</v>
      </c>
    </row>
    <row r="97" spans="1:2" x14ac:dyDescent="0.3">
      <c r="A97" s="7">
        <v>528690</v>
      </c>
      <c r="B97" s="28">
        <v>4.193548387096774</v>
      </c>
    </row>
    <row r="98" spans="1:2" x14ac:dyDescent="0.3">
      <c r="A98" s="7">
        <v>566072</v>
      </c>
      <c r="B98" s="28">
        <v>1.0766666666666669</v>
      </c>
    </row>
    <row r="99" spans="1:2" x14ac:dyDescent="0.3">
      <c r="A99" s="7">
        <v>598427</v>
      </c>
      <c r="B99" s="28">
        <v>1.9419354838709679</v>
      </c>
    </row>
    <row r="100" spans="1:2" x14ac:dyDescent="0.3">
      <c r="A100" s="7">
        <v>589946</v>
      </c>
      <c r="B100" s="28">
        <v>1.2258064516129035</v>
      </c>
    </row>
    <row r="101" spans="1:2" x14ac:dyDescent="0.3">
      <c r="A101" s="7">
        <v>518140</v>
      </c>
      <c r="B101" s="28">
        <v>3.8785714285714286</v>
      </c>
    </row>
    <row r="102" spans="1:2" x14ac:dyDescent="0.3">
      <c r="A102" s="7">
        <v>535502</v>
      </c>
      <c r="B102" s="28">
        <v>5.2935483870967728</v>
      </c>
    </row>
    <row r="103" spans="1:2" x14ac:dyDescent="0.3">
      <c r="A103" s="7">
        <v>484162</v>
      </c>
      <c r="B103" s="28">
        <v>5.42</v>
      </c>
    </row>
    <row r="104" spans="1:2" x14ac:dyDescent="0.3">
      <c r="A104" s="7">
        <v>483409</v>
      </c>
      <c r="B104" s="28">
        <v>5.6806451612903235</v>
      </c>
    </row>
    <row r="105" spans="1:2" x14ac:dyDescent="0.3">
      <c r="A105" s="7">
        <v>458731</v>
      </c>
      <c r="B105" s="28">
        <v>8.1433333333333326</v>
      </c>
    </row>
    <row r="106" spans="1:2" x14ac:dyDescent="0.3">
      <c r="A106" s="7">
        <v>472775</v>
      </c>
      <c r="B106" s="28">
        <v>7.8580645161290308</v>
      </c>
    </row>
    <row r="107" spans="1:2" x14ac:dyDescent="0.3">
      <c r="A107" s="7">
        <v>456706</v>
      </c>
      <c r="B107" s="28">
        <v>5.1838709677419361</v>
      </c>
    </row>
    <row r="108" spans="1:2" x14ac:dyDescent="0.3">
      <c r="A108" s="7">
        <v>468554</v>
      </c>
      <c r="B108" s="28">
        <v>4.4733333333333327</v>
      </c>
    </row>
    <row r="109" spans="1:2" x14ac:dyDescent="0.3">
      <c r="A109" s="7">
        <v>512951</v>
      </c>
      <c r="B109" s="28">
        <v>2.5419354838709673</v>
      </c>
    </row>
    <row r="110" spans="1:2" x14ac:dyDescent="0.3">
      <c r="A110" s="7">
        <v>533249</v>
      </c>
      <c r="B110" s="28">
        <v>1.1066666666666665</v>
      </c>
    </row>
    <row r="111" spans="1:2" x14ac:dyDescent="0.3">
      <c r="A111" s="7">
        <v>575409</v>
      </c>
      <c r="B111" s="28">
        <v>0.61290322580645162</v>
      </c>
    </row>
    <row r="112" spans="1:2" x14ac:dyDescent="0.3">
      <c r="A112" s="7">
        <v>582815</v>
      </c>
      <c r="B112" s="28">
        <v>0.96451612903225814</v>
      </c>
    </row>
    <row r="113" spans="1:2" x14ac:dyDescent="0.3">
      <c r="A113" s="7">
        <v>532745</v>
      </c>
      <c r="B113" s="28">
        <v>3.0964285714285715</v>
      </c>
    </row>
    <row r="114" spans="1:2" x14ac:dyDescent="0.3">
      <c r="A114" s="7">
        <v>549757</v>
      </c>
      <c r="B114" s="28">
        <v>4.9838709677419342</v>
      </c>
    </row>
    <row r="115" spans="1:2" x14ac:dyDescent="0.3">
      <c r="A115" s="7">
        <v>497372</v>
      </c>
      <c r="B115" s="28">
        <v>6.6700000000000008</v>
      </c>
    </row>
    <row r="116" spans="1:2" x14ac:dyDescent="0.3">
      <c r="A116" s="7">
        <v>475098</v>
      </c>
      <c r="B116" s="28">
        <v>6</v>
      </c>
    </row>
    <row r="117" spans="1:2" x14ac:dyDescent="0.3">
      <c r="A117" s="7">
        <v>462062</v>
      </c>
      <c r="B117" s="28">
        <v>6.8233333333333333</v>
      </c>
    </row>
    <row r="118" spans="1:2" x14ac:dyDescent="0.3">
      <c r="A118" s="7">
        <v>475289</v>
      </c>
      <c r="B118" s="28">
        <v>8.4225806451612879</v>
      </c>
    </row>
    <row r="119" spans="1:2" x14ac:dyDescent="0.3">
      <c r="A119" s="7">
        <v>484224</v>
      </c>
      <c r="B119" s="28">
        <v>8.2161290322580651</v>
      </c>
    </row>
    <row r="120" spans="1:2" x14ac:dyDescent="0.3">
      <c r="A120" s="7">
        <v>463618</v>
      </c>
      <c r="B120" s="28">
        <v>5.0600000000000005</v>
      </c>
    </row>
    <row r="121" spans="1:2" x14ac:dyDescent="0.3">
      <c r="A121" s="7">
        <v>528039</v>
      </c>
      <c r="B121" s="28">
        <v>2.838709677419355</v>
      </c>
    </row>
    <row r="122" spans="1:2" x14ac:dyDescent="0.3">
      <c r="A122" s="7">
        <v>535051</v>
      </c>
      <c r="B122" s="28">
        <v>2.6833333333333331</v>
      </c>
    </row>
    <row r="123" spans="1:2" x14ac:dyDescent="0.3">
      <c r="A123" s="7">
        <v>553393</v>
      </c>
      <c r="B123" s="28">
        <v>2.2193548387096778</v>
      </c>
    </row>
    <row r="124" spans="1:2" x14ac:dyDescent="0.3">
      <c r="A124" s="7">
        <v>595164</v>
      </c>
      <c r="B124" s="28">
        <v>1.6161290322580644</v>
      </c>
    </row>
    <row r="125" spans="1:2" x14ac:dyDescent="0.3">
      <c r="A125" s="7">
        <v>536186</v>
      </c>
      <c r="B125" s="28">
        <v>2.2551724137931037</v>
      </c>
    </row>
    <row r="126" spans="1:2" x14ac:dyDescent="0.3">
      <c r="A126" s="7">
        <v>557570</v>
      </c>
      <c r="B126" s="28">
        <v>2.7677419354838708</v>
      </c>
    </row>
    <row r="127" spans="1:2" x14ac:dyDescent="0.3">
      <c r="A127" s="7">
        <v>499540</v>
      </c>
      <c r="B127" s="28">
        <v>5.0466666666666669</v>
      </c>
    </row>
    <row r="128" spans="1:2" x14ac:dyDescent="0.3">
      <c r="A128" s="7">
        <v>486978</v>
      </c>
      <c r="B128" s="28">
        <v>6.5451612903225795</v>
      </c>
    </row>
    <row r="129" spans="1:2" x14ac:dyDescent="0.3">
      <c r="A129" s="7">
        <v>469108</v>
      </c>
      <c r="B129" s="28">
        <v>6.8</v>
      </c>
    </row>
    <row r="130" spans="1:2" x14ac:dyDescent="0.3">
      <c r="A130" s="7">
        <v>462806</v>
      </c>
      <c r="B130" s="28">
        <v>6.5935483870967735</v>
      </c>
    </row>
    <row r="131" spans="1:2" x14ac:dyDescent="0.3">
      <c r="A131" s="7">
        <v>467425</v>
      </c>
      <c r="B131" s="28">
        <v>7.5290322580645164</v>
      </c>
    </row>
    <row r="132" spans="1:2" x14ac:dyDescent="0.3">
      <c r="A132" s="7">
        <v>473494</v>
      </c>
      <c r="B132" s="28">
        <v>7.4900000000000011</v>
      </c>
    </row>
    <row r="133" spans="1:2" x14ac:dyDescent="0.3">
      <c r="A133" s="7">
        <v>528769</v>
      </c>
      <c r="B133" s="28">
        <v>1.7193548387096775</v>
      </c>
    </row>
    <row r="134" spans="1:2" x14ac:dyDescent="0.3">
      <c r="A134" s="7">
        <v>564610</v>
      </c>
      <c r="B134" s="28">
        <v>2.436666666666667</v>
      </c>
    </row>
    <row r="135" spans="1:2" x14ac:dyDescent="0.3">
      <c r="A135" s="7">
        <v>599338</v>
      </c>
      <c r="B135" s="28">
        <v>1.5838709677419358</v>
      </c>
    </row>
  </sheetData>
  <mergeCells count="1">
    <mergeCell ref="A1:B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workbookViewId="0">
      <selection activeCell="M11" sqref="M11"/>
    </sheetView>
  </sheetViews>
  <sheetFormatPr defaultRowHeight="14.4" x14ac:dyDescent="0.3"/>
  <cols>
    <col min="1" max="1" width="13.33203125" bestFit="1" customWidth="1"/>
    <col min="2" max="2" width="10.44140625" bestFit="1" customWidth="1"/>
    <col min="5" max="5" width="9.88671875" bestFit="1" customWidth="1"/>
    <col min="7" max="8" width="9" bestFit="1" customWidth="1"/>
    <col min="9" max="9" width="12.5546875" bestFit="1" customWidth="1"/>
    <col min="10" max="10" width="13.44140625" bestFit="1" customWidth="1"/>
    <col min="11" max="12" width="9" bestFit="1" customWidth="1"/>
    <col min="13" max="13" width="11.33203125" bestFit="1" customWidth="1"/>
    <col min="14" max="14" width="9.88671875" bestFit="1" customWidth="1"/>
    <col min="15" max="15" width="16.5546875" bestFit="1" customWidth="1"/>
    <col min="16" max="16" width="18.5546875" bestFit="1" customWidth="1"/>
    <col min="17" max="17" width="13.33203125" bestFit="1" customWidth="1"/>
  </cols>
  <sheetData>
    <row r="1" spans="1:17" ht="15" thickBot="1" x14ac:dyDescent="0.35">
      <c r="A1" s="65" t="s">
        <v>30</v>
      </c>
      <c r="B1" s="65"/>
      <c r="C1" s="65"/>
    </row>
    <row r="2" spans="1:17" ht="15" thickBot="1" x14ac:dyDescent="0.35">
      <c r="A2" s="8" t="s">
        <v>0</v>
      </c>
      <c r="B2" s="9" t="s">
        <v>1</v>
      </c>
      <c r="C2" s="10"/>
      <c r="D2" s="10"/>
    </row>
    <row r="3" spans="1:17" ht="17.399999999999999" thickBot="1" x14ac:dyDescent="0.4">
      <c r="A3" s="12" t="s">
        <v>27</v>
      </c>
      <c r="B3" s="13" t="s">
        <v>28</v>
      </c>
      <c r="C3" s="14" t="s">
        <v>3</v>
      </c>
      <c r="D3" s="15" t="s">
        <v>5</v>
      </c>
      <c r="E3" s="48" t="s">
        <v>31</v>
      </c>
      <c r="F3" s="48" t="s">
        <v>32</v>
      </c>
      <c r="G3" s="48" t="s">
        <v>33</v>
      </c>
      <c r="H3" s="48" t="s">
        <v>34</v>
      </c>
      <c r="I3" s="48" t="s">
        <v>35</v>
      </c>
      <c r="J3" s="48" t="s">
        <v>36</v>
      </c>
      <c r="K3" s="48" t="s">
        <v>37</v>
      </c>
      <c r="L3" s="48" t="s">
        <v>34</v>
      </c>
      <c r="M3" s="48" t="s">
        <v>38</v>
      </c>
      <c r="N3" s="49" t="s">
        <v>39</v>
      </c>
      <c r="O3" s="49" t="s">
        <v>40</v>
      </c>
      <c r="P3" s="49" t="s">
        <v>41</v>
      </c>
      <c r="Q3" s="48" t="s">
        <v>16</v>
      </c>
    </row>
    <row r="4" spans="1:17" x14ac:dyDescent="0.3">
      <c r="A4" s="16">
        <v>627167</v>
      </c>
      <c r="B4" s="13">
        <v>-5.3</v>
      </c>
      <c r="C4" s="17">
        <v>-5.3</v>
      </c>
      <c r="D4" s="18">
        <v>627167</v>
      </c>
      <c r="E4" s="3">
        <f>SUM(D4:D135)</f>
        <v>68779019</v>
      </c>
      <c r="F4" s="2">
        <f>POWER(C4,2)</f>
        <v>28.09</v>
      </c>
      <c r="G4" s="52">
        <f>SUM(F4:F135)</f>
        <v>18232.820000000007</v>
      </c>
      <c r="H4" s="52">
        <f>SUM(C4:C135)</f>
        <v>1224.8000000000004</v>
      </c>
      <c r="I4" s="52">
        <f>D4*C4</f>
        <v>-3323985.1</v>
      </c>
      <c r="J4" s="52">
        <f>SUM(I4:I135)</f>
        <v>591252981.89999998</v>
      </c>
      <c r="K4" s="52">
        <v>132</v>
      </c>
      <c r="L4" s="52">
        <f>SUM(C4:C135)</f>
        <v>1224.8000000000004</v>
      </c>
      <c r="M4" s="52">
        <f>POWER(L4,2)</f>
        <v>1500135.040000001</v>
      </c>
      <c r="N4" s="53">
        <f>((E4*G4)-(H4*J4))/((K4*G4)-(M4))</f>
        <v>584458.92064575118</v>
      </c>
      <c r="O4" s="54">
        <f>((K4*J4)-(H4*E4))/((K4*G4)-(M4))</f>
        <v>-6833.4083321678281</v>
      </c>
      <c r="P4" s="55">
        <f>Q4*Q4</f>
        <v>0.85510360041943811</v>
      </c>
      <c r="Q4" s="56">
        <v>-0.92471811943934468</v>
      </c>
    </row>
    <row r="5" spans="1:17" x14ac:dyDescent="0.3">
      <c r="A5" s="16">
        <v>545980</v>
      </c>
      <c r="B5" s="13">
        <v>-2.1</v>
      </c>
      <c r="C5" s="19">
        <v>-2.1</v>
      </c>
      <c r="D5" s="7">
        <v>545980</v>
      </c>
      <c r="F5" s="1">
        <f t="shared" ref="F5:F68" si="0">POWER(C5,2)</f>
        <v>4.41</v>
      </c>
      <c r="I5" s="5">
        <f t="shared" ref="I5:I68" si="1">D5*C5</f>
        <v>-1146558</v>
      </c>
    </row>
    <row r="6" spans="1:17" x14ac:dyDescent="0.3">
      <c r="A6" s="16">
        <v>580386</v>
      </c>
      <c r="B6" s="13">
        <v>1</v>
      </c>
      <c r="C6" s="19">
        <v>1</v>
      </c>
      <c r="D6" s="7">
        <v>580386</v>
      </c>
      <c r="F6" s="1">
        <f t="shared" si="0"/>
        <v>1</v>
      </c>
      <c r="I6" s="5">
        <f t="shared" si="1"/>
        <v>580386</v>
      </c>
    </row>
    <row r="7" spans="1:17" x14ac:dyDescent="0.3">
      <c r="A7" s="16">
        <v>481378</v>
      </c>
      <c r="B7" s="13">
        <v>8.8000000000000007</v>
      </c>
      <c r="C7" s="19">
        <v>8.8000000000000007</v>
      </c>
      <c r="D7" s="7">
        <v>481378</v>
      </c>
      <c r="F7" s="1">
        <f t="shared" si="0"/>
        <v>77.440000000000012</v>
      </c>
      <c r="I7" s="5">
        <f t="shared" si="1"/>
        <v>4236126.4000000004</v>
      </c>
    </row>
    <row r="8" spans="1:17" x14ac:dyDescent="0.3">
      <c r="A8" s="16">
        <v>457986</v>
      </c>
      <c r="B8" s="13">
        <v>13.4</v>
      </c>
      <c r="C8" s="19">
        <v>13.4</v>
      </c>
      <c r="D8" s="7">
        <v>457986</v>
      </c>
      <c r="F8" s="1">
        <f t="shared" si="0"/>
        <v>179.56</v>
      </c>
      <c r="I8" s="5">
        <f t="shared" si="1"/>
        <v>6137012.4000000004</v>
      </c>
    </row>
    <row r="9" spans="1:17" x14ac:dyDescent="0.3">
      <c r="A9" s="16">
        <v>455338</v>
      </c>
      <c r="B9" s="13">
        <v>17.600000000000001</v>
      </c>
      <c r="C9" s="19">
        <v>17.600000000000001</v>
      </c>
      <c r="D9" s="7">
        <v>455338</v>
      </c>
      <c r="F9" s="1">
        <f t="shared" si="0"/>
        <v>309.76000000000005</v>
      </c>
      <c r="I9" s="5">
        <f t="shared" si="1"/>
        <v>8013948.8000000007</v>
      </c>
    </row>
    <row r="10" spans="1:17" x14ac:dyDescent="0.3">
      <c r="A10" s="16">
        <v>446186</v>
      </c>
      <c r="B10" s="13">
        <v>22.2</v>
      </c>
      <c r="C10" s="19">
        <v>22.2</v>
      </c>
      <c r="D10" s="7">
        <v>446186</v>
      </c>
      <c r="F10" s="1">
        <f t="shared" si="0"/>
        <v>492.84</v>
      </c>
      <c r="I10" s="5">
        <f t="shared" si="1"/>
        <v>9905329.1999999993</v>
      </c>
    </row>
    <row r="11" spans="1:17" x14ac:dyDescent="0.3">
      <c r="A11" s="16">
        <v>436811</v>
      </c>
      <c r="B11" s="13">
        <v>15.7</v>
      </c>
      <c r="C11" s="19">
        <v>15.7</v>
      </c>
      <c r="D11" s="7">
        <v>436811</v>
      </c>
      <c r="F11" s="1">
        <f t="shared" si="0"/>
        <v>246.48999999999998</v>
      </c>
      <c r="I11" s="5">
        <f t="shared" si="1"/>
        <v>6857932.6999999993</v>
      </c>
    </row>
    <row r="12" spans="1:17" x14ac:dyDescent="0.3">
      <c r="A12" s="16">
        <v>440911</v>
      </c>
      <c r="B12" s="13">
        <v>16.399999999999999</v>
      </c>
      <c r="C12" s="19">
        <v>16.399999999999999</v>
      </c>
      <c r="D12" s="7">
        <v>440911</v>
      </c>
      <c r="F12" s="1">
        <f t="shared" si="0"/>
        <v>268.95999999999998</v>
      </c>
      <c r="I12" s="5">
        <f t="shared" si="1"/>
        <v>7230940.3999999994</v>
      </c>
    </row>
    <row r="13" spans="1:17" x14ac:dyDescent="0.3">
      <c r="A13" s="16">
        <v>503504</v>
      </c>
      <c r="B13" s="13">
        <v>10.6</v>
      </c>
      <c r="C13" s="19">
        <v>10.6</v>
      </c>
      <c r="D13" s="7">
        <v>503504</v>
      </c>
      <c r="F13" s="1">
        <f t="shared" si="0"/>
        <v>112.36</v>
      </c>
      <c r="I13" s="5">
        <f t="shared" si="1"/>
        <v>5337142.3999999994</v>
      </c>
    </row>
    <row r="14" spans="1:17" x14ac:dyDescent="0.3">
      <c r="A14" s="16">
        <v>545260</v>
      </c>
      <c r="B14" s="13">
        <v>6.2</v>
      </c>
      <c r="C14" s="19">
        <v>6.2</v>
      </c>
      <c r="D14" s="7">
        <v>545260</v>
      </c>
      <c r="F14" s="1">
        <f t="shared" si="0"/>
        <v>38.440000000000005</v>
      </c>
      <c r="I14" s="5">
        <f t="shared" si="1"/>
        <v>3380612</v>
      </c>
    </row>
    <row r="15" spans="1:17" x14ac:dyDescent="0.3">
      <c r="A15" s="16">
        <v>563821</v>
      </c>
      <c r="B15" s="13">
        <v>3</v>
      </c>
      <c r="C15" s="19">
        <v>3</v>
      </c>
      <c r="D15" s="7">
        <v>563821</v>
      </c>
      <c r="F15" s="1">
        <f t="shared" si="0"/>
        <v>9</v>
      </c>
      <c r="I15" s="5">
        <f t="shared" si="1"/>
        <v>1691463</v>
      </c>
    </row>
    <row r="16" spans="1:17" x14ac:dyDescent="0.3">
      <c r="A16" s="16">
        <v>579880</v>
      </c>
      <c r="B16" s="13">
        <v>4.0999999999999996</v>
      </c>
      <c r="C16" s="19">
        <v>4.0999999999999996</v>
      </c>
      <c r="D16" s="7">
        <v>579880</v>
      </c>
      <c r="F16" s="1">
        <f t="shared" si="0"/>
        <v>16.809999999999999</v>
      </c>
      <c r="I16" s="5">
        <f t="shared" si="1"/>
        <v>2377508</v>
      </c>
    </row>
    <row r="17" spans="1:9" x14ac:dyDescent="0.3">
      <c r="A17" s="16">
        <v>514808</v>
      </c>
      <c r="B17" s="13">
        <v>3.7</v>
      </c>
      <c r="C17" s="19">
        <v>3.7</v>
      </c>
      <c r="D17" s="7">
        <v>514808</v>
      </c>
      <c r="F17" s="1">
        <f t="shared" si="0"/>
        <v>13.690000000000001</v>
      </c>
      <c r="I17" s="5">
        <f t="shared" si="1"/>
        <v>1904789.6</v>
      </c>
    </row>
    <row r="18" spans="1:9" x14ac:dyDescent="0.3">
      <c r="A18" s="16">
        <v>547924</v>
      </c>
      <c r="B18" s="13">
        <v>5.8</v>
      </c>
      <c r="C18" s="19">
        <v>5.8</v>
      </c>
      <c r="D18" s="7">
        <v>547924</v>
      </c>
      <c r="F18" s="1">
        <f t="shared" si="0"/>
        <v>33.64</v>
      </c>
      <c r="I18" s="5">
        <f t="shared" si="1"/>
        <v>3177959.1999999997</v>
      </c>
    </row>
    <row r="19" spans="1:9" x14ac:dyDescent="0.3">
      <c r="A19" s="16">
        <v>475470</v>
      </c>
      <c r="B19" s="13">
        <v>11.2</v>
      </c>
      <c r="C19" s="19">
        <v>11.2</v>
      </c>
      <c r="D19" s="7">
        <v>475470</v>
      </c>
      <c r="F19" s="1">
        <f t="shared" si="0"/>
        <v>125.43999999999998</v>
      </c>
      <c r="I19" s="5">
        <f t="shared" si="1"/>
        <v>5325264</v>
      </c>
    </row>
    <row r="20" spans="1:9" x14ac:dyDescent="0.3">
      <c r="A20" s="16">
        <v>475629</v>
      </c>
      <c r="B20" s="13">
        <v>15.1</v>
      </c>
      <c r="C20" s="19">
        <v>15.1</v>
      </c>
      <c r="D20" s="7">
        <v>475629</v>
      </c>
      <c r="F20" s="1">
        <f t="shared" si="0"/>
        <v>228.01</v>
      </c>
      <c r="I20" s="5">
        <f t="shared" si="1"/>
        <v>7181997.8999999994</v>
      </c>
    </row>
    <row r="21" spans="1:9" x14ac:dyDescent="0.3">
      <c r="A21" s="16">
        <v>462260</v>
      </c>
      <c r="B21" s="13">
        <v>18.8</v>
      </c>
      <c r="C21" s="19">
        <v>18.8</v>
      </c>
      <c r="D21" s="7">
        <v>462260</v>
      </c>
      <c r="F21" s="1">
        <f t="shared" si="0"/>
        <v>353.44000000000005</v>
      </c>
      <c r="I21" s="5">
        <f t="shared" si="1"/>
        <v>8690488</v>
      </c>
    </row>
    <row r="22" spans="1:9" x14ac:dyDescent="0.3">
      <c r="A22" s="16">
        <v>450101</v>
      </c>
      <c r="B22" s="13">
        <v>18.899999999999999</v>
      </c>
      <c r="C22" s="19">
        <v>18.899999999999999</v>
      </c>
      <c r="D22" s="7">
        <v>450101</v>
      </c>
      <c r="F22" s="1">
        <f t="shared" si="0"/>
        <v>357.20999999999992</v>
      </c>
      <c r="I22" s="5">
        <f t="shared" si="1"/>
        <v>8506908.8999999985</v>
      </c>
    </row>
    <row r="23" spans="1:9" x14ac:dyDescent="0.3">
      <c r="A23" s="16">
        <v>459450</v>
      </c>
      <c r="B23" s="13">
        <v>18.3</v>
      </c>
      <c r="C23" s="19">
        <v>18.3</v>
      </c>
      <c r="D23" s="7">
        <v>459450</v>
      </c>
      <c r="F23" s="1">
        <f t="shared" si="0"/>
        <v>334.89000000000004</v>
      </c>
      <c r="I23" s="5">
        <f t="shared" si="1"/>
        <v>8407935</v>
      </c>
    </row>
    <row r="24" spans="1:9" x14ac:dyDescent="0.3">
      <c r="A24" s="16">
        <v>469357</v>
      </c>
      <c r="B24" s="13">
        <v>12</v>
      </c>
      <c r="C24" s="19">
        <v>12</v>
      </c>
      <c r="D24" s="7">
        <v>469357</v>
      </c>
      <c r="F24" s="1">
        <f t="shared" si="0"/>
        <v>144</v>
      </c>
      <c r="I24" s="5">
        <f t="shared" si="1"/>
        <v>5632284</v>
      </c>
    </row>
    <row r="25" spans="1:9" x14ac:dyDescent="0.3">
      <c r="A25" s="16">
        <v>543003</v>
      </c>
      <c r="B25" s="13">
        <v>7.9</v>
      </c>
      <c r="C25" s="19">
        <v>7.9</v>
      </c>
      <c r="D25" s="7">
        <v>543003</v>
      </c>
      <c r="F25" s="1">
        <f t="shared" si="0"/>
        <v>62.410000000000004</v>
      </c>
      <c r="I25" s="5">
        <f t="shared" si="1"/>
        <v>4289723.7</v>
      </c>
    </row>
    <row r="26" spans="1:9" x14ac:dyDescent="0.3">
      <c r="A26" s="16">
        <v>589961</v>
      </c>
      <c r="B26" s="13">
        <v>2</v>
      </c>
      <c r="C26" s="19">
        <v>2</v>
      </c>
      <c r="D26" s="7">
        <v>589961</v>
      </c>
      <c r="F26" s="1">
        <f t="shared" si="0"/>
        <v>4</v>
      </c>
      <c r="I26" s="5">
        <f t="shared" si="1"/>
        <v>1179922</v>
      </c>
    </row>
    <row r="27" spans="1:9" x14ac:dyDescent="0.3">
      <c r="A27" s="16">
        <v>604297</v>
      </c>
      <c r="B27" s="13">
        <v>0.1</v>
      </c>
      <c r="C27" s="19">
        <v>0.1</v>
      </c>
      <c r="D27" s="7">
        <v>604297</v>
      </c>
      <c r="F27" s="1">
        <f t="shared" si="0"/>
        <v>1.0000000000000002E-2</v>
      </c>
      <c r="I27" s="5">
        <f t="shared" si="1"/>
        <v>60429.700000000004</v>
      </c>
    </row>
    <row r="28" spans="1:9" x14ac:dyDescent="0.3">
      <c r="A28" s="16">
        <v>606503</v>
      </c>
      <c r="B28" s="13">
        <v>2.1</v>
      </c>
      <c r="C28" s="19">
        <v>2.1</v>
      </c>
      <c r="D28" s="7">
        <v>606503</v>
      </c>
      <c r="F28" s="1">
        <f t="shared" si="0"/>
        <v>4.41</v>
      </c>
      <c r="I28" s="5">
        <f t="shared" si="1"/>
        <v>1273656.3</v>
      </c>
    </row>
    <row r="29" spans="1:9" x14ac:dyDescent="0.3">
      <c r="A29" s="16">
        <v>551732</v>
      </c>
      <c r="B29" s="13">
        <v>3.2</v>
      </c>
      <c r="C29" s="19">
        <v>3.2</v>
      </c>
      <c r="D29" s="7">
        <v>551732</v>
      </c>
      <c r="F29" s="1">
        <f t="shared" si="0"/>
        <v>10.240000000000002</v>
      </c>
      <c r="I29" s="5">
        <f t="shared" si="1"/>
        <v>1765542.4000000001</v>
      </c>
    </row>
    <row r="30" spans="1:9" x14ac:dyDescent="0.3">
      <c r="A30" s="16">
        <v>573837</v>
      </c>
      <c r="B30" s="13">
        <v>3.8</v>
      </c>
      <c r="C30" s="19">
        <v>3.8</v>
      </c>
      <c r="D30" s="7">
        <v>573837</v>
      </c>
      <c r="F30" s="1">
        <f t="shared" si="0"/>
        <v>14.44</v>
      </c>
      <c r="I30" s="5">
        <f t="shared" si="1"/>
        <v>2180580.6</v>
      </c>
    </row>
    <row r="31" spans="1:9" x14ac:dyDescent="0.3">
      <c r="A31" s="16">
        <v>524174</v>
      </c>
      <c r="B31" s="13">
        <v>8.4</v>
      </c>
      <c r="C31" s="19">
        <v>8.4</v>
      </c>
      <c r="D31" s="7">
        <v>524174</v>
      </c>
      <c r="F31" s="1">
        <f t="shared" si="0"/>
        <v>70.56</v>
      </c>
      <c r="I31" s="5">
        <f t="shared" si="1"/>
        <v>4403061.6000000006</v>
      </c>
    </row>
    <row r="32" spans="1:9" x14ac:dyDescent="0.3">
      <c r="A32" s="16">
        <v>489390</v>
      </c>
      <c r="B32" s="13">
        <v>14.3</v>
      </c>
      <c r="C32" s="19">
        <v>14.3</v>
      </c>
      <c r="D32" s="7">
        <v>489390</v>
      </c>
      <c r="F32" s="1">
        <f t="shared" si="0"/>
        <v>204.49</v>
      </c>
      <c r="I32" s="5">
        <f t="shared" si="1"/>
        <v>6998277</v>
      </c>
    </row>
    <row r="33" spans="1:9" x14ac:dyDescent="0.3">
      <c r="A33" s="16">
        <v>472897</v>
      </c>
      <c r="B33" s="13">
        <v>18.100000000000001</v>
      </c>
      <c r="C33" s="19">
        <v>18.100000000000001</v>
      </c>
      <c r="D33" s="7">
        <v>472897</v>
      </c>
      <c r="F33" s="1">
        <f t="shared" si="0"/>
        <v>327.61000000000007</v>
      </c>
      <c r="I33" s="5">
        <f t="shared" si="1"/>
        <v>8559435.7000000011</v>
      </c>
    </row>
    <row r="34" spans="1:9" x14ac:dyDescent="0.3">
      <c r="A34" s="16">
        <v>470536</v>
      </c>
      <c r="B34" s="13">
        <v>18.600000000000001</v>
      </c>
      <c r="C34" s="19">
        <v>18.600000000000001</v>
      </c>
      <c r="D34" s="7">
        <v>470536</v>
      </c>
      <c r="F34" s="1">
        <f t="shared" si="0"/>
        <v>345.96000000000004</v>
      </c>
      <c r="I34" s="5">
        <f t="shared" si="1"/>
        <v>8751969.6000000015</v>
      </c>
    </row>
    <row r="35" spans="1:9" x14ac:dyDescent="0.3">
      <c r="A35" s="16">
        <v>469601</v>
      </c>
      <c r="B35" s="13">
        <v>18.3</v>
      </c>
      <c r="C35" s="19">
        <v>18.3</v>
      </c>
      <c r="D35" s="7">
        <v>469601</v>
      </c>
      <c r="F35" s="1">
        <f t="shared" si="0"/>
        <v>334.89000000000004</v>
      </c>
      <c r="I35" s="5">
        <f t="shared" si="1"/>
        <v>8593698.3000000007</v>
      </c>
    </row>
    <row r="36" spans="1:9" x14ac:dyDescent="0.3">
      <c r="A36" s="16">
        <v>495206</v>
      </c>
      <c r="B36" s="13">
        <v>12.8</v>
      </c>
      <c r="C36" s="19">
        <v>12.8</v>
      </c>
      <c r="D36" s="7">
        <v>495206</v>
      </c>
      <c r="F36" s="1">
        <f t="shared" si="0"/>
        <v>163.84000000000003</v>
      </c>
      <c r="I36" s="5">
        <f t="shared" si="1"/>
        <v>6338636.8000000007</v>
      </c>
    </row>
    <row r="37" spans="1:9" x14ac:dyDescent="0.3">
      <c r="A37" s="16">
        <v>545741</v>
      </c>
      <c r="B37" s="13">
        <v>8.6999999999999993</v>
      </c>
      <c r="C37" s="19">
        <v>8.6999999999999993</v>
      </c>
      <c r="D37" s="7">
        <v>545741</v>
      </c>
      <c r="F37" s="1">
        <f t="shared" si="0"/>
        <v>75.689999999999984</v>
      </c>
      <c r="I37" s="5">
        <f t="shared" si="1"/>
        <v>4747946.6999999993</v>
      </c>
    </row>
    <row r="38" spans="1:9" x14ac:dyDescent="0.3">
      <c r="A38" s="16">
        <v>569870</v>
      </c>
      <c r="B38" s="13">
        <v>4.7</v>
      </c>
      <c r="C38" s="19">
        <v>4.7</v>
      </c>
      <c r="D38" s="7">
        <v>569870</v>
      </c>
      <c r="F38" s="1">
        <f t="shared" si="0"/>
        <v>22.090000000000003</v>
      </c>
      <c r="I38" s="5">
        <f t="shared" si="1"/>
        <v>2678389</v>
      </c>
    </row>
    <row r="39" spans="1:9" x14ac:dyDescent="0.3">
      <c r="A39" s="16">
        <v>603029</v>
      </c>
      <c r="B39" s="13">
        <v>1.2</v>
      </c>
      <c r="C39" s="19">
        <v>1.2</v>
      </c>
      <c r="D39" s="7">
        <v>603029</v>
      </c>
      <c r="F39" s="1">
        <f t="shared" si="0"/>
        <v>1.44</v>
      </c>
      <c r="I39" s="5">
        <f t="shared" si="1"/>
        <v>723634.79999999993</v>
      </c>
    </row>
    <row r="40" spans="1:9" x14ac:dyDescent="0.3">
      <c r="A40" s="16">
        <v>643562</v>
      </c>
      <c r="B40" s="13">
        <v>-3.7</v>
      </c>
      <c r="C40" s="19">
        <v>-3.7</v>
      </c>
      <c r="D40" s="7">
        <v>643562</v>
      </c>
      <c r="F40" s="1">
        <f t="shared" si="0"/>
        <v>13.690000000000001</v>
      </c>
      <c r="I40" s="5">
        <f t="shared" si="1"/>
        <v>-2381179.4</v>
      </c>
    </row>
    <row r="41" spans="1:9" x14ac:dyDescent="0.3">
      <c r="A41" s="16">
        <v>564295</v>
      </c>
      <c r="B41" s="13">
        <v>-0.2</v>
      </c>
      <c r="C41" s="19">
        <v>-0.2</v>
      </c>
      <c r="D41" s="7">
        <v>564295</v>
      </c>
      <c r="F41" s="1">
        <f t="shared" si="0"/>
        <v>4.0000000000000008E-2</v>
      </c>
      <c r="I41" s="5">
        <f t="shared" si="1"/>
        <v>-112859</v>
      </c>
    </row>
    <row r="42" spans="1:9" x14ac:dyDescent="0.3">
      <c r="A42" s="16">
        <v>586559</v>
      </c>
      <c r="B42" s="13">
        <v>4.0999999999999996</v>
      </c>
      <c r="C42" s="19">
        <v>4.0999999999999996</v>
      </c>
      <c r="D42" s="7">
        <v>586559</v>
      </c>
      <c r="F42" s="1">
        <f t="shared" si="0"/>
        <v>16.809999999999999</v>
      </c>
      <c r="I42" s="5">
        <f t="shared" si="1"/>
        <v>2404891.9</v>
      </c>
    </row>
    <row r="43" spans="1:9" x14ac:dyDescent="0.3">
      <c r="A43" s="16">
        <v>487917</v>
      </c>
      <c r="B43" s="13">
        <v>12.9</v>
      </c>
      <c r="C43" s="19">
        <v>12.9</v>
      </c>
      <c r="D43" s="7">
        <v>487917</v>
      </c>
      <c r="F43" s="1">
        <f t="shared" si="0"/>
        <v>166.41</v>
      </c>
      <c r="I43" s="5">
        <f t="shared" si="1"/>
        <v>6294129.2999999998</v>
      </c>
    </row>
    <row r="44" spans="1:9" x14ac:dyDescent="0.3">
      <c r="A44" s="16">
        <v>485355</v>
      </c>
      <c r="B44" s="13">
        <v>14.1</v>
      </c>
      <c r="C44" s="19">
        <v>14.1</v>
      </c>
      <c r="D44" s="7">
        <v>485355</v>
      </c>
      <c r="F44" s="1">
        <f t="shared" si="0"/>
        <v>198.81</v>
      </c>
      <c r="I44" s="5">
        <f t="shared" si="1"/>
        <v>6843505.5</v>
      </c>
    </row>
    <row r="45" spans="1:9" x14ac:dyDescent="0.3">
      <c r="A45" s="16">
        <v>470683</v>
      </c>
      <c r="B45" s="13">
        <v>15.5</v>
      </c>
      <c r="C45" s="19">
        <v>15.5</v>
      </c>
      <c r="D45" s="7">
        <v>470683</v>
      </c>
      <c r="F45" s="1">
        <f t="shared" si="0"/>
        <v>240.25</v>
      </c>
      <c r="I45" s="5">
        <f t="shared" si="1"/>
        <v>7295586.5</v>
      </c>
    </row>
    <row r="46" spans="1:9" x14ac:dyDescent="0.3">
      <c r="A46" s="16">
        <v>464393</v>
      </c>
      <c r="B46" s="13">
        <v>18.7</v>
      </c>
      <c r="C46" s="19">
        <v>18.7</v>
      </c>
      <c r="D46" s="7">
        <v>464393</v>
      </c>
      <c r="F46" s="1">
        <f t="shared" si="0"/>
        <v>349.69</v>
      </c>
      <c r="I46" s="5">
        <f t="shared" si="1"/>
        <v>8684149.0999999996</v>
      </c>
    </row>
    <row r="47" spans="1:9" x14ac:dyDescent="0.3">
      <c r="A47" s="16">
        <v>465019</v>
      </c>
      <c r="B47" s="13">
        <v>19.399999999999999</v>
      </c>
      <c r="C47" s="19">
        <v>19.399999999999999</v>
      </c>
      <c r="D47" s="7">
        <v>465019</v>
      </c>
      <c r="F47" s="1">
        <f t="shared" si="0"/>
        <v>376.35999999999996</v>
      </c>
      <c r="I47" s="5">
        <f t="shared" si="1"/>
        <v>9021368.5999999996</v>
      </c>
    </row>
    <row r="48" spans="1:9" x14ac:dyDescent="0.3">
      <c r="A48" s="16">
        <v>463927</v>
      </c>
      <c r="B48" s="13">
        <v>15.6</v>
      </c>
      <c r="C48" s="19">
        <v>15.6</v>
      </c>
      <c r="D48" s="7">
        <v>463927</v>
      </c>
      <c r="F48" s="1">
        <f t="shared" si="0"/>
        <v>243.35999999999999</v>
      </c>
      <c r="I48" s="5">
        <f t="shared" si="1"/>
        <v>7237261.2000000002</v>
      </c>
    </row>
    <row r="49" spans="1:9" x14ac:dyDescent="0.3">
      <c r="A49" s="16">
        <v>545148</v>
      </c>
      <c r="B49" s="13">
        <v>8</v>
      </c>
      <c r="C49" s="19">
        <v>8</v>
      </c>
      <c r="D49" s="7">
        <v>545148</v>
      </c>
      <c r="F49" s="1">
        <f t="shared" si="0"/>
        <v>64</v>
      </c>
      <c r="I49" s="5">
        <f t="shared" si="1"/>
        <v>4361184</v>
      </c>
    </row>
    <row r="50" spans="1:9" x14ac:dyDescent="0.3">
      <c r="A50" s="16">
        <v>554477</v>
      </c>
      <c r="B50" s="13">
        <v>6.3</v>
      </c>
      <c r="C50" s="19">
        <v>6.3</v>
      </c>
      <c r="D50" s="7">
        <v>554477</v>
      </c>
      <c r="F50" s="1">
        <f t="shared" si="0"/>
        <v>39.69</v>
      </c>
      <c r="I50" s="5">
        <f t="shared" si="1"/>
        <v>3493205.1</v>
      </c>
    </row>
    <row r="51" spans="1:9" x14ac:dyDescent="0.3">
      <c r="A51" s="16">
        <v>607773</v>
      </c>
      <c r="B51" s="13">
        <v>-0.5</v>
      </c>
      <c r="C51" s="19">
        <v>-0.5</v>
      </c>
      <c r="D51" s="7">
        <v>607773</v>
      </c>
      <c r="F51" s="1">
        <f t="shared" si="0"/>
        <v>0.25</v>
      </c>
      <c r="I51" s="5">
        <f t="shared" si="1"/>
        <v>-303886.5</v>
      </c>
    </row>
    <row r="52" spans="1:9" x14ac:dyDescent="0.3">
      <c r="A52" s="16">
        <v>639524</v>
      </c>
      <c r="B52" s="13">
        <v>-4.4000000000000004</v>
      </c>
      <c r="C52" s="19">
        <v>-4.4000000000000004</v>
      </c>
      <c r="D52" s="7">
        <v>639524</v>
      </c>
      <c r="F52" s="1">
        <f t="shared" si="0"/>
        <v>19.360000000000003</v>
      </c>
      <c r="I52" s="5">
        <f t="shared" si="1"/>
        <v>-2813905.6</v>
      </c>
    </row>
    <row r="53" spans="1:9" x14ac:dyDescent="0.3">
      <c r="A53" s="16">
        <v>564691</v>
      </c>
      <c r="B53" s="13">
        <v>-1.2</v>
      </c>
      <c r="C53" s="19">
        <v>-1.2</v>
      </c>
      <c r="D53" s="7">
        <v>564691</v>
      </c>
      <c r="F53" s="1">
        <f t="shared" si="0"/>
        <v>1.44</v>
      </c>
      <c r="I53" s="5">
        <f t="shared" si="1"/>
        <v>-677629.2</v>
      </c>
    </row>
    <row r="54" spans="1:9" x14ac:dyDescent="0.3">
      <c r="A54" s="16">
        <v>578306</v>
      </c>
      <c r="B54" s="13">
        <v>3.6</v>
      </c>
      <c r="C54" s="19">
        <v>3.6</v>
      </c>
      <c r="D54" s="7">
        <v>578306</v>
      </c>
      <c r="F54" s="1">
        <f t="shared" si="0"/>
        <v>12.96</v>
      </c>
      <c r="I54" s="5">
        <f t="shared" si="1"/>
        <v>2081901.6</v>
      </c>
    </row>
    <row r="55" spans="1:9" x14ac:dyDescent="0.3">
      <c r="A55" s="16">
        <v>504814</v>
      </c>
      <c r="B55" s="13">
        <v>8.9</v>
      </c>
      <c r="C55" s="19">
        <v>8.9</v>
      </c>
      <c r="D55" s="7">
        <v>504814</v>
      </c>
      <c r="F55" s="1">
        <f t="shared" si="0"/>
        <v>79.210000000000008</v>
      </c>
      <c r="I55" s="5">
        <f t="shared" si="1"/>
        <v>4492844.6000000006</v>
      </c>
    </row>
    <row r="56" spans="1:9" x14ac:dyDescent="0.3">
      <c r="A56" s="16">
        <v>500540</v>
      </c>
      <c r="B56" s="13">
        <v>12.1</v>
      </c>
      <c r="C56" s="19">
        <v>12.1</v>
      </c>
      <c r="D56" s="7">
        <v>500540</v>
      </c>
      <c r="F56" s="1">
        <f t="shared" si="0"/>
        <v>146.41</v>
      </c>
      <c r="I56" s="5">
        <f t="shared" si="1"/>
        <v>6056534</v>
      </c>
    </row>
    <row r="57" spans="1:9" x14ac:dyDescent="0.3">
      <c r="A57" s="16">
        <v>476147</v>
      </c>
      <c r="B57" s="13">
        <v>17.399999999999999</v>
      </c>
      <c r="C57" s="19">
        <v>17.399999999999999</v>
      </c>
      <c r="D57" s="7">
        <v>476147</v>
      </c>
      <c r="F57" s="1">
        <f t="shared" si="0"/>
        <v>302.75999999999993</v>
      </c>
      <c r="I57" s="5">
        <f t="shared" si="1"/>
        <v>8284957.7999999989</v>
      </c>
    </row>
    <row r="58" spans="1:9" x14ac:dyDescent="0.3">
      <c r="A58" s="16">
        <v>479964</v>
      </c>
      <c r="B58" s="13">
        <v>20.9</v>
      </c>
      <c r="C58" s="19">
        <v>20.9</v>
      </c>
      <c r="D58" s="7">
        <v>479964</v>
      </c>
      <c r="F58" s="1">
        <f t="shared" si="0"/>
        <v>436.80999999999995</v>
      </c>
      <c r="I58" s="5">
        <f t="shared" si="1"/>
        <v>10031247.6</v>
      </c>
    </row>
    <row r="59" spans="1:9" x14ac:dyDescent="0.3">
      <c r="A59" s="16">
        <v>472370</v>
      </c>
      <c r="B59" s="13">
        <v>17.7</v>
      </c>
      <c r="C59" s="19">
        <v>17.7</v>
      </c>
      <c r="D59" s="7">
        <v>472370</v>
      </c>
      <c r="F59" s="1">
        <f t="shared" si="0"/>
        <v>313.28999999999996</v>
      </c>
      <c r="I59" s="5">
        <f t="shared" si="1"/>
        <v>8360949</v>
      </c>
    </row>
    <row r="60" spans="1:9" x14ac:dyDescent="0.3">
      <c r="A60" s="16">
        <v>482162</v>
      </c>
      <c r="B60" s="13">
        <v>11.9</v>
      </c>
      <c r="C60" s="19">
        <v>11.9</v>
      </c>
      <c r="D60" s="7">
        <v>482162</v>
      </c>
      <c r="F60" s="1">
        <f t="shared" si="0"/>
        <v>141.61000000000001</v>
      </c>
      <c r="I60" s="5">
        <f t="shared" si="1"/>
        <v>5737727.7999999998</v>
      </c>
    </row>
    <row r="61" spans="1:9" x14ac:dyDescent="0.3">
      <c r="A61" s="16">
        <v>542400</v>
      </c>
      <c r="B61" s="13">
        <v>6.8</v>
      </c>
      <c r="C61" s="19">
        <v>6.8</v>
      </c>
      <c r="D61" s="7">
        <v>542400</v>
      </c>
      <c r="F61" s="1">
        <f t="shared" si="0"/>
        <v>46.239999999999995</v>
      </c>
      <c r="I61" s="5">
        <f t="shared" si="1"/>
        <v>3688320</v>
      </c>
    </row>
    <row r="62" spans="1:9" x14ac:dyDescent="0.3">
      <c r="A62" s="16">
        <v>562558</v>
      </c>
      <c r="B62" s="13">
        <v>5.2</v>
      </c>
      <c r="C62" s="19">
        <v>5.2</v>
      </c>
      <c r="D62" s="7">
        <v>562558</v>
      </c>
      <c r="F62" s="1">
        <f t="shared" si="0"/>
        <v>27.040000000000003</v>
      </c>
      <c r="I62" s="5">
        <f t="shared" si="1"/>
        <v>2925301.6</v>
      </c>
    </row>
    <row r="63" spans="1:9" x14ac:dyDescent="0.3">
      <c r="A63" s="16">
        <v>647022</v>
      </c>
      <c r="B63" s="13">
        <v>-4.7</v>
      </c>
      <c r="C63" s="19">
        <v>-4.7</v>
      </c>
      <c r="D63" s="7">
        <v>647022</v>
      </c>
      <c r="F63" s="1">
        <f t="shared" si="0"/>
        <v>22.090000000000003</v>
      </c>
      <c r="I63" s="5">
        <f t="shared" si="1"/>
        <v>-3041003.4</v>
      </c>
    </row>
    <row r="64" spans="1:9" x14ac:dyDescent="0.3">
      <c r="A64" s="16">
        <v>619668</v>
      </c>
      <c r="B64" s="13">
        <v>-0.5</v>
      </c>
      <c r="C64" s="19">
        <v>-0.5</v>
      </c>
      <c r="D64" s="7">
        <v>619668</v>
      </c>
      <c r="F64" s="1">
        <f t="shared" si="0"/>
        <v>0.25</v>
      </c>
      <c r="I64" s="5">
        <f t="shared" si="1"/>
        <v>-309834</v>
      </c>
    </row>
    <row r="65" spans="1:9" x14ac:dyDescent="0.3">
      <c r="A65" s="16">
        <v>565096</v>
      </c>
      <c r="B65" s="13">
        <v>-1.2</v>
      </c>
      <c r="C65" s="19">
        <v>-1.2</v>
      </c>
      <c r="D65" s="7">
        <v>565096</v>
      </c>
      <c r="F65" s="1">
        <f t="shared" si="0"/>
        <v>1.44</v>
      </c>
      <c r="I65" s="5">
        <f t="shared" si="1"/>
        <v>-678115.2</v>
      </c>
    </row>
    <row r="66" spans="1:9" x14ac:dyDescent="0.3">
      <c r="A66" s="16">
        <v>575630</v>
      </c>
      <c r="B66" s="13">
        <v>4.7</v>
      </c>
      <c r="C66" s="19">
        <v>4.7</v>
      </c>
      <c r="D66" s="7">
        <v>575630</v>
      </c>
      <c r="F66" s="1">
        <f t="shared" si="0"/>
        <v>22.090000000000003</v>
      </c>
      <c r="I66" s="5">
        <f t="shared" si="1"/>
        <v>2705461</v>
      </c>
    </row>
    <row r="67" spans="1:9" x14ac:dyDescent="0.3">
      <c r="A67" s="16">
        <v>493361</v>
      </c>
      <c r="B67" s="13">
        <v>11.4</v>
      </c>
      <c r="C67" s="19">
        <v>11.4</v>
      </c>
      <c r="D67" s="7">
        <v>493361</v>
      </c>
      <c r="F67" s="1">
        <f t="shared" si="0"/>
        <v>129.96</v>
      </c>
      <c r="I67" s="5">
        <f t="shared" si="1"/>
        <v>5624315.4000000004</v>
      </c>
    </row>
    <row r="68" spans="1:9" x14ac:dyDescent="0.3">
      <c r="A68" s="16">
        <v>499105</v>
      </c>
      <c r="B68" s="13">
        <v>14.2</v>
      </c>
      <c r="C68" s="19">
        <v>14.2</v>
      </c>
      <c r="D68" s="7">
        <v>499105</v>
      </c>
      <c r="F68" s="1">
        <f t="shared" si="0"/>
        <v>201.64</v>
      </c>
      <c r="I68" s="5">
        <f t="shared" si="1"/>
        <v>7087291</v>
      </c>
    </row>
    <row r="69" spans="1:9" x14ac:dyDescent="0.3">
      <c r="A69" s="16">
        <v>476089</v>
      </c>
      <c r="B69" s="13">
        <v>17.7</v>
      </c>
      <c r="C69" s="19">
        <v>17.7</v>
      </c>
      <c r="D69" s="7">
        <v>476089</v>
      </c>
      <c r="F69" s="1">
        <f t="shared" ref="F69:F132" si="2">POWER(C69,2)</f>
        <v>313.28999999999996</v>
      </c>
      <c r="I69" s="5">
        <f t="shared" ref="I69:I132" si="3">D69*C69</f>
        <v>8426775.2999999989</v>
      </c>
    </row>
    <row r="70" spans="1:9" x14ac:dyDescent="0.3">
      <c r="A70" s="16">
        <v>453995</v>
      </c>
      <c r="B70" s="13">
        <v>17</v>
      </c>
      <c r="C70" s="19">
        <v>17</v>
      </c>
      <c r="D70" s="7">
        <v>453995</v>
      </c>
      <c r="F70" s="1">
        <f t="shared" si="2"/>
        <v>289</v>
      </c>
      <c r="I70" s="5">
        <f t="shared" si="3"/>
        <v>7717915</v>
      </c>
    </row>
    <row r="71" spans="1:9" x14ac:dyDescent="0.3">
      <c r="A71" s="16">
        <v>475111</v>
      </c>
      <c r="B71" s="13">
        <v>18.5</v>
      </c>
      <c r="C71" s="19">
        <v>18.5</v>
      </c>
      <c r="D71" s="7">
        <v>475111</v>
      </c>
      <c r="F71" s="1">
        <f t="shared" si="2"/>
        <v>342.25</v>
      </c>
      <c r="I71" s="5">
        <f t="shared" si="3"/>
        <v>8789553.5</v>
      </c>
    </row>
    <row r="72" spans="1:9" x14ac:dyDescent="0.3">
      <c r="A72" s="16">
        <v>467001</v>
      </c>
      <c r="B72" s="13">
        <v>15.2</v>
      </c>
      <c r="C72" s="19">
        <v>15.2</v>
      </c>
      <c r="D72" s="7">
        <v>467001</v>
      </c>
      <c r="F72" s="1">
        <f t="shared" si="2"/>
        <v>231.04</v>
      </c>
      <c r="I72" s="5">
        <f t="shared" si="3"/>
        <v>7098415.1999999993</v>
      </c>
    </row>
    <row r="73" spans="1:9" x14ac:dyDescent="0.3">
      <c r="A73" s="16">
        <v>531537</v>
      </c>
      <c r="B73" s="13">
        <v>8.5</v>
      </c>
      <c r="C73" s="19">
        <v>8.5</v>
      </c>
      <c r="D73" s="7">
        <v>531537</v>
      </c>
      <c r="F73" s="1">
        <f t="shared" si="2"/>
        <v>72.25</v>
      </c>
      <c r="I73" s="5">
        <f t="shared" si="3"/>
        <v>4518064.5</v>
      </c>
    </row>
    <row r="74" spans="1:9" x14ac:dyDescent="0.3">
      <c r="A74" s="16">
        <v>570160</v>
      </c>
      <c r="B74" s="13">
        <v>3</v>
      </c>
      <c r="C74" s="19">
        <v>3</v>
      </c>
      <c r="D74" s="7">
        <v>570160</v>
      </c>
      <c r="F74" s="1">
        <f t="shared" si="2"/>
        <v>9</v>
      </c>
      <c r="I74" s="5">
        <f t="shared" si="3"/>
        <v>1710480</v>
      </c>
    </row>
    <row r="75" spans="1:9" x14ac:dyDescent="0.3">
      <c r="A75" s="16">
        <v>583923</v>
      </c>
      <c r="B75" s="13">
        <v>3</v>
      </c>
      <c r="C75" s="19">
        <v>3</v>
      </c>
      <c r="D75" s="7">
        <v>583923</v>
      </c>
      <c r="F75" s="1">
        <f t="shared" si="2"/>
        <v>9</v>
      </c>
      <c r="I75" s="5">
        <f t="shared" si="3"/>
        <v>1751769</v>
      </c>
    </row>
    <row r="76" spans="1:9" x14ac:dyDescent="0.3">
      <c r="A76" s="16">
        <v>599650</v>
      </c>
      <c r="B76" s="45">
        <v>1.1000000000000001</v>
      </c>
      <c r="C76" s="46">
        <v>1.1000000000000001</v>
      </c>
      <c r="D76" s="7">
        <v>599650</v>
      </c>
      <c r="F76" s="1">
        <f t="shared" si="2"/>
        <v>1.2100000000000002</v>
      </c>
      <c r="I76" s="5">
        <f t="shared" si="3"/>
        <v>659615</v>
      </c>
    </row>
    <row r="77" spans="1:9" x14ac:dyDescent="0.3">
      <c r="A77" s="16">
        <v>598566</v>
      </c>
      <c r="B77" s="45">
        <v>-4.3</v>
      </c>
      <c r="C77" s="46">
        <v>-4.3</v>
      </c>
      <c r="D77" s="7">
        <v>598566</v>
      </c>
      <c r="F77" s="1">
        <f t="shared" si="2"/>
        <v>18.489999999999998</v>
      </c>
      <c r="I77" s="5">
        <f t="shared" si="3"/>
        <v>-2573833.7999999998</v>
      </c>
    </row>
    <row r="78" spans="1:9" x14ac:dyDescent="0.3">
      <c r="A78" s="16">
        <v>547445</v>
      </c>
      <c r="B78" s="45">
        <v>6.2</v>
      </c>
      <c r="C78" s="46">
        <v>6.2</v>
      </c>
      <c r="D78" s="7">
        <v>547445</v>
      </c>
      <c r="F78" s="1">
        <f t="shared" si="2"/>
        <v>38.440000000000005</v>
      </c>
      <c r="I78" s="5">
        <f t="shared" si="3"/>
        <v>3394159</v>
      </c>
    </row>
    <row r="79" spans="1:9" x14ac:dyDescent="0.3">
      <c r="A79" s="16">
        <v>500795</v>
      </c>
      <c r="B79" s="45">
        <v>9.1</v>
      </c>
      <c r="C79" s="46">
        <v>9.1</v>
      </c>
      <c r="D79" s="7">
        <v>500795</v>
      </c>
      <c r="F79" s="1">
        <f t="shared" si="2"/>
        <v>82.809999999999988</v>
      </c>
      <c r="I79" s="5">
        <f t="shared" si="3"/>
        <v>4557234.5</v>
      </c>
    </row>
    <row r="80" spans="1:9" x14ac:dyDescent="0.3">
      <c r="A80" s="16">
        <v>481234</v>
      </c>
      <c r="B80" s="45">
        <v>15.3</v>
      </c>
      <c r="C80" s="46">
        <v>15.3</v>
      </c>
      <c r="D80" s="7">
        <v>481234</v>
      </c>
      <c r="F80" s="1">
        <f t="shared" si="2"/>
        <v>234.09000000000003</v>
      </c>
      <c r="I80" s="5">
        <f t="shared" si="3"/>
        <v>7362880.2000000002</v>
      </c>
    </row>
    <row r="81" spans="1:9" x14ac:dyDescent="0.3">
      <c r="A81" s="16">
        <v>464437</v>
      </c>
      <c r="B81" s="45">
        <v>17.600000000000001</v>
      </c>
      <c r="C81" s="46">
        <v>17.600000000000001</v>
      </c>
      <c r="D81" s="7">
        <v>464437</v>
      </c>
      <c r="F81" s="1">
        <f t="shared" si="2"/>
        <v>309.76000000000005</v>
      </c>
      <c r="I81" s="5">
        <f t="shared" si="3"/>
        <v>8174091.2000000011</v>
      </c>
    </row>
    <row r="82" spans="1:9" x14ac:dyDescent="0.3">
      <c r="A82" s="16">
        <v>466597</v>
      </c>
      <c r="B82" s="45">
        <v>18.7</v>
      </c>
      <c r="C82" s="46">
        <v>18.7</v>
      </c>
      <c r="D82" s="7">
        <v>466597</v>
      </c>
      <c r="F82" s="1">
        <f t="shared" si="2"/>
        <v>349.69</v>
      </c>
      <c r="I82" s="5">
        <f t="shared" si="3"/>
        <v>8725363.9000000004</v>
      </c>
    </row>
    <row r="83" spans="1:9" x14ac:dyDescent="0.3">
      <c r="A83" s="16">
        <v>477154</v>
      </c>
      <c r="B83" s="45">
        <v>19</v>
      </c>
      <c r="C83" s="46">
        <v>19</v>
      </c>
      <c r="D83" s="7">
        <v>477154</v>
      </c>
      <c r="F83" s="1">
        <f t="shared" si="2"/>
        <v>361</v>
      </c>
      <c r="I83" s="5">
        <f t="shared" si="3"/>
        <v>9065926</v>
      </c>
    </row>
    <row r="84" spans="1:9" x14ac:dyDescent="0.3">
      <c r="A84" s="16">
        <v>459483</v>
      </c>
      <c r="B84" s="45">
        <v>13.8</v>
      </c>
      <c r="C84" s="46">
        <v>13.8</v>
      </c>
      <c r="D84" s="7">
        <v>459483</v>
      </c>
      <c r="F84" s="1">
        <f t="shared" si="2"/>
        <v>190.44000000000003</v>
      </c>
      <c r="I84" s="5">
        <f t="shared" si="3"/>
        <v>6340865.4000000004</v>
      </c>
    </row>
    <row r="85" spans="1:9" x14ac:dyDescent="0.3">
      <c r="A85" s="16">
        <v>538674</v>
      </c>
      <c r="B85" s="45">
        <v>7.7</v>
      </c>
      <c r="C85" s="46">
        <v>7.7</v>
      </c>
      <c r="D85" s="7">
        <v>538674</v>
      </c>
      <c r="F85" s="1">
        <f t="shared" si="2"/>
        <v>59.290000000000006</v>
      </c>
      <c r="I85" s="5">
        <f t="shared" si="3"/>
        <v>4147789.8000000003</v>
      </c>
    </row>
    <row r="86" spans="1:9" x14ac:dyDescent="0.3">
      <c r="A86" s="16">
        <v>556316</v>
      </c>
      <c r="B86" s="45">
        <v>5.0999999999999996</v>
      </c>
      <c r="C86" s="46">
        <v>5.0999999999999996</v>
      </c>
      <c r="D86" s="7">
        <v>556316</v>
      </c>
      <c r="F86" s="1">
        <f t="shared" si="2"/>
        <v>26.009999999999998</v>
      </c>
      <c r="I86" s="5">
        <f t="shared" si="3"/>
        <v>2837211.5999999996</v>
      </c>
    </row>
    <row r="87" spans="1:9" x14ac:dyDescent="0.3">
      <c r="A87" s="16">
        <v>588043</v>
      </c>
      <c r="B87" s="45">
        <v>-0.4</v>
      </c>
      <c r="C87" s="46">
        <v>-0.4</v>
      </c>
      <c r="D87" s="7">
        <v>588043</v>
      </c>
      <c r="F87" s="1">
        <f t="shared" si="2"/>
        <v>0.16000000000000003</v>
      </c>
      <c r="I87" s="5">
        <f t="shared" si="3"/>
        <v>-235217.2</v>
      </c>
    </row>
    <row r="88" spans="1:9" x14ac:dyDescent="0.3">
      <c r="A88" s="16">
        <v>610592</v>
      </c>
      <c r="B88" s="45">
        <v>-1</v>
      </c>
      <c r="C88" s="46">
        <v>-1</v>
      </c>
      <c r="D88" s="7">
        <v>610592</v>
      </c>
      <c r="F88" s="1">
        <f t="shared" si="2"/>
        <v>1</v>
      </c>
      <c r="I88" s="5">
        <f t="shared" si="3"/>
        <v>-610592</v>
      </c>
    </row>
    <row r="89" spans="1:9" x14ac:dyDescent="0.3">
      <c r="A89" s="16">
        <v>541382</v>
      </c>
      <c r="B89" s="45">
        <v>-0.8</v>
      </c>
      <c r="C89" s="46">
        <v>-0.8</v>
      </c>
      <c r="D89" s="7">
        <v>541382</v>
      </c>
      <c r="F89" s="1">
        <f t="shared" si="2"/>
        <v>0.64000000000000012</v>
      </c>
      <c r="I89" s="5">
        <f t="shared" si="3"/>
        <v>-433105.60000000003</v>
      </c>
    </row>
    <row r="90" spans="1:9" x14ac:dyDescent="0.3">
      <c r="A90" s="16">
        <v>590341</v>
      </c>
      <c r="B90" s="45">
        <v>-0.2</v>
      </c>
      <c r="C90" s="46">
        <v>-0.2</v>
      </c>
      <c r="D90" s="7">
        <v>590341</v>
      </c>
      <c r="F90" s="1">
        <f t="shared" si="2"/>
        <v>4.0000000000000008E-2</v>
      </c>
      <c r="I90" s="5">
        <f t="shared" si="3"/>
        <v>-118068.20000000001</v>
      </c>
    </row>
    <row r="91" spans="1:9" x14ac:dyDescent="0.3">
      <c r="A91" s="16">
        <v>511243</v>
      </c>
      <c r="B91" s="45">
        <v>8.9</v>
      </c>
      <c r="C91" s="46">
        <v>8.9</v>
      </c>
      <c r="D91" s="7">
        <v>511243</v>
      </c>
      <c r="F91" s="1">
        <f t="shared" si="2"/>
        <v>79.210000000000008</v>
      </c>
      <c r="I91" s="5">
        <f t="shared" si="3"/>
        <v>4550062.7</v>
      </c>
    </row>
    <row r="92" spans="1:9" x14ac:dyDescent="0.3">
      <c r="A92" s="16">
        <v>487060</v>
      </c>
      <c r="B92" s="45">
        <v>12.4</v>
      </c>
      <c r="C92" s="46">
        <v>12.4</v>
      </c>
      <c r="D92" s="7">
        <v>487060</v>
      </c>
      <c r="F92" s="1">
        <f t="shared" si="2"/>
        <v>153.76000000000002</v>
      </c>
      <c r="I92" s="5">
        <f t="shared" si="3"/>
        <v>6039544</v>
      </c>
    </row>
    <row r="93" spans="1:9" x14ac:dyDescent="0.3">
      <c r="A93" s="16">
        <v>464407</v>
      </c>
      <c r="B93" s="45">
        <v>16.5</v>
      </c>
      <c r="C93" s="46">
        <v>16.5</v>
      </c>
      <c r="D93" s="7">
        <v>464407</v>
      </c>
      <c r="F93" s="1">
        <f t="shared" si="2"/>
        <v>272.25</v>
      </c>
      <c r="I93" s="5">
        <f t="shared" si="3"/>
        <v>7662715.5</v>
      </c>
    </row>
    <row r="94" spans="1:9" x14ac:dyDescent="0.3">
      <c r="A94" s="16">
        <v>463819</v>
      </c>
      <c r="B94" s="45">
        <v>20.2</v>
      </c>
      <c r="C94" s="46">
        <v>20.2</v>
      </c>
      <c r="D94" s="7">
        <v>463819</v>
      </c>
      <c r="F94" s="1">
        <f t="shared" si="2"/>
        <v>408.03999999999996</v>
      </c>
      <c r="I94" s="5">
        <f t="shared" si="3"/>
        <v>9369143.7999999989</v>
      </c>
    </row>
    <row r="95" spans="1:9" x14ac:dyDescent="0.3">
      <c r="A95" s="16">
        <v>469704</v>
      </c>
      <c r="B95" s="45">
        <v>18.100000000000001</v>
      </c>
      <c r="C95" s="46">
        <v>18.100000000000001</v>
      </c>
      <c r="D95" s="7">
        <v>469704</v>
      </c>
      <c r="F95" s="1">
        <f t="shared" si="2"/>
        <v>327.61000000000007</v>
      </c>
      <c r="I95" s="5">
        <f t="shared" si="3"/>
        <v>8501642.4000000004</v>
      </c>
    </row>
    <row r="96" spans="1:9" x14ac:dyDescent="0.3">
      <c r="A96" s="16">
        <v>469237</v>
      </c>
      <c r="B96" s="45">
        <v>12.7</v>
      </c>
      <c r="C96" s="46">
        <v>12.7</v>
      </c>
      <c r="D96" s="7">
        <v>469237</v>
      </c>
      <c r="F96" s="1">
        <f t="shared" si="2"/>
        <v>161.29</v>
      </c>
      <c r="I96" s="5">
        <f t="shared" si="3"/>
        <v>5959309.8999999994</v>
      </c>
    </row>
    <row r="97" spans="1:9" x14ac:dyDescent="0.3">
      <c r="A97" s="16">
        <v>528690</v>
      </c>
      <c r="B97" s="45">
        <v>9.5</v>
      </c>
      <c r="C97" s="46">
        <v>9.5</v>
      </c>
      <c r="D97" s="7">
        <v>528690</v>
      </c>
      <c r="F97" s="1">
        <f t="shared" si="2"/>
        <v>90.25</v>
      </c>
      <c r="I97" s="5">
        <f t="shared" si="3"/>
        <v>5022555</v>
      </c>
    </row>
    <row r="98" spans="1:9" x14ac:dyDescent="0.3">
      <c r="A98" s="16">
        <v>566072</v>
      </c>
      <c r="B98" s="45">
        <v>4.5999999999999996</v>
      </c>
      <c r="C98" s="46">
        <v>4.5999999999999996</v>
      </c>
      <c r="D98" s="7">
        <v>566072</v>
      </c>
      <c r="F98" s="1">
        <f t="shared" si="2"/>
        <v>21.159999999999997</v>
      </c>
      <c r="I98" s="5">
        <f t="shared" si="3"/>
        <v>2603931.1999999997</v>
      </c>
    </row>
    <row r="99" spans="1:9" x14ac:dyDescent="0.3">
      <c r="A99" s="16">
        <v>598427</v>
      </c>
      <c r="B99" s="45">
        <v>1.8</v>
      </c>
      <c r="C99" s="46">
        <v>1.8</v>
      </c>
      <c r="D99" s="7">
        <v>598427</v>
      </c>
      <c r="F99" s="1">
        <f t="shared" si="2"/>
        <v>3.24</v>
      </c>
      <c r="I99" s="5">
        <f t="shared" si="3"/>
        <v>1077168.6000000001</v>
      </c>
    </row>
    <row r="100" spans="1:9" x14ac:dyDescent="0.3">
      <c r="A100" s="16">
        <v>589946</v>
      </c>
      <c r="B100" s="45">
        <v>1.1000000000000001</v>
      </c>
      <c r="C100" s="46">
        <v>1.1000000000000001</v>
      </c>
      <c r="D100" s="7">
        <v>589946</v>
      </c>
      <c r="F100" s="1">
        <f t="shared" si="2"/>
        <v>1.2100000000000002</v>
      </c>
      <c r="I100" s="5">
        <f t="shared" si="3"/>
        <v>648940.60000000009</v>
      </c>
    </row>
    <row r="101" spans="1:9" x14ac:dyDescent="0.3">
      <c r="A101" s="16">
        <v>518140</v>
      </c>
      <c r="B101" s="45">
        <v>2.7</v>
      </c>
      <c r="C101" s="46">
        <v>2.7</v>
      </c>
      <c r="D101" s="7">
        <v>518140</v>
      </c>
      <c r="F101" s="1">
        <f t="shared" si="2"/>
        <v>7.2900000000000009</v>
      </c>
      <c r="I101" s="5">
        <f t="shared" si="3"/>
        <v>1398978</v>
      </c>
    </row>
    <row r="102" spans="1:9" x14ac:dyDescent="0.3">
      <c r="A102" s="16">
        <v>535502</v>
      </c>
      <c r="B102" s="45">
        <v>6.9</v>
      </c>
      <c r="C102" s="46">
        <v>6.9</v>
      </c>
      <c r="D102" s="7">
        <v>535502</v>
      </c>
      <c r="F102" s="1">
        <f t="shared" si="2"/>
        <v>47.610000000000007</v>
      </c>
      <c r="I102" s="5">
        <f t="shared" si="3"/>
        <v>3694963.8000000003</v>
      </c>
    </row>
    <row r="103" spans="1:9" x14ac:dyDescent="0.3">
      <c r="A103" s="16">
        <v>484162</v>
      </c>
      <c r="B103" s="45">
        <v>10.7</v>
      </c>
      <c r="C103" s="46">
        <v>10.7</v>
      </c>
      <c r="D103" s="7">
        <v>484162</v>
      </c>
      <c r="F103" s="1">
        <f t="shared" si="2"/>
        <v>114.48999999999998</v>
      </c>
      <c r="I103" s="5">
        <f t="shared" si="3"/>
        <v>5180533.3999999994</v>
      </c>
    </row>
    <row r="104" spans="1:9" x14ac:dyDescent="0.3">
      <c r="A104" s="16">
        <v>483409</v>
      </c>
      <c r="B104" s="45">
        <v>12.6</v>
      </c>
      <c r="C104" s="46">
        <v>12.6</v>
      </c>
      <c r="D104" s="7">
        <v>483409</v>
      </c>
      <c r="F104" s="1">
        <f t="shared" si="2"/>
        <v>158.76</v>
      </c>
      <c r="I104" s="5">
        <f t="shared" si="3"/>
        <v>6090953.3999999994</v>
      </c>
    </row>
    <row r="105" spans="1:9" x14ac:dyDescent="0.3">
      <c r="A105" s="16">
        <v>458731</v>
      </c>
      <c r="B105" s="45">
        <v>16.7</v>
      </c>
      <c r="C105" s="46">
        <v>16.7</v>
      </c>
      <c r="D105" s="7">
        <v>458731</v>
      </c>
      <c r="F105" s="1">
        <f t="shared" si="2"/>
        <v>278.89</v>
      </c>
      <c r="I105" s="5">
        <f t="shared" si="3"/>
        <v>7660807.6999999993</v>
      </c>
    </row>
    <row r="106" spans="1:9" x14ac:dyDescent="0.3">
      <c r="A106" s="16">
        <v>472775</v>
      </c>
      <c r="B106" s="45">
        <v>20.100000000000001</v>
      </c>
      <c r="C106" s="46">
        <v>20.100000000000001</v>
      </c>
      <c r="D106" s="7">
        <v>472775</v>
      </c>
      <c r="F106" s="1">
        <f t="shared" si="2"/>
        <v>404.01000000000005</v>
      </c>
      <c r="I106" s="5">
        <f t="shared" si="3"/>
        <v>9502777.5</v>
      </c>
    </row>
    <row r="107" spans="1:9" x14ac:dyDescent="0.3">
      <c r="A107" s="16">
        <v>456706</v>
      </c>
      <c r="B107" s="45">
        <v>16.600000000000001</v>
      </c>
      <c r="C107" s="46">
        <v>16.600000000000001</v>
      </c>
      <c r="D107" s="7">
        <v>456706</v>
      </c>
      <c r="F107" s="1">
        <f t="shared" si="2"/>
        <v>275.56000000000006</v>
      </c>
      <c r="I107" s="5">
        <f t="shared" si="3"/>
        <v>7581319.6000000006</v>
      </c>
    </row>
    <row r="108" spans="1:9" x14ac:dyDescent="0.3">
      <c r="A108" s="16">
        <v>468554</v>
      </c>
      <c r="B108" s="45">
        <v>14.8</v>
      </c>
      <c r="C108" s="46">
        <v>14.8</v>
      </c>
      <c r="D108" s="7">
        <v>468554</v>
      </c>
      <c r="F108" s="1">
        <f t="shared" si="2"/>
        <v>219.04000000000002</v>
      </c>
      <c r="I108" s="5">
        <f t="shared" si="3"/>
        <v>6934599.2000000002</v>
      </c>
    </row>
    <row r="109" spans="1:9" x14ac:dyDescent="0.3">
      <c r="A109" s="16">
        <v>512951</v>
      </c>
      <c r="B109" s="45">
        <v>10.6</v>
      </c>
      <c r="C109" s="46">
        <v>10.6</v>
      </c>
      <c r="D109" s="7">
        <v>512951</v>
      </c>
      <c r="F109" s="1">
        <f t="shared" si="2"/>
        <v>112.36</v>
      </c>
      <c r="I109" s="5">
        <f t="shared" si="3"/>
        <v>5437280.5999999996</v>
      </c>
    </row>
    <row r="110" spans="1:9" x14ac:dyDescent="0.3">
      <c r="A110" s="16">
        <v>533249</v>
      </c>
      <c r="B110" s="45">
        <v>6.5</v>
      </c>
      <c r="C110" s="46">
        <v>6.5</v>
      </c>
      <c r="D110" s="7">
        <v>533249</v>
      </c>
      <c r="F110" s="1">
        <f t="shared" si="2"/>
        <v>42.25</v>
      </c>
      <c r="I110" s="5">
        <f t="shared" si="3"/>
        <v>3466118.5</v>
      </c>
    </row>
    <row r="111" spans="1:9" x14ac:dyDescent="0.3">
      <c r="A111" s="16">
        <v>575409</v>
      </c>
      <c r="B111" s="45">
        <v>2.5</v>
      </c>
      <c r="C111" s="46">
        <v>2.5</v>
      </c>
      <c r="D111" s="7">
        <v>575409</v>
      </c>
      <c r="F111" s="1">
        <f t="shared" si="2"/>
        <v>6.25</v>
      </c>
      <c r="I111" s="5">
        <f t="shared" si="3"/>
        <v>1438522.5</v>
      </c>
    </row>
    <row r="112" spans="1:9" x14ac:dyDescent="0.3">
      <c r="A112" s="16">
        <v>582815</v>
      </c>
      <c r="B112" s="45">
        <v>1.9</v>
      </c>
      <c r="C112" s="46">
        <v>1.9</v>
      </c>
      <c r="D112" s="7">
        <v>582815</v>
      </c>
      <c r="F112" s="1">
        <f t="shared" si="2"/>
        <v>3.61</v>
      </c>
      <c r="I112" s="5">
        <f t="shared" si="3"/>
        <v>1107348.5</v>
      </c>
    </row>
    <row r="113" spans="1:9" x14ac:dyDescent="0.3">
      <c r="A113" s="16">
        <v>532745</v>
      </c>
      <c r="B113" s="45">
        <v>0.6</v>
      </c>
      <c r="C113" s="46">
        <v>0.6</v>
      </c>
      <c r="D113" s="7">
        <v>532745</v>
      </c>
      <c r="F113" s="1">
        <f t="shared" si="2"/>
        <v>0.36</v>
      </c>
      <c r="I113" s="5">
        <f t="shared" si="3"/>
        <v>319647</v>
      </c>
    </row>
    <row r="114" spans="1:9" x14ac:dyDescent="0.3">
      <c r="A114" s="16">
        <v>549757</v>
      </c>
      <c r="B114" s="45">
        <v>4.9000000000000004</v>
      </c>
      <c r="C114" s="46">
        <v>4.9000000000000004</v>
      </c>
      <c r="D114" s="7">
        <v>549757</v>
      </c>
      <c r="F114" s="1">
        <f t="shared" si="2"/>
        <v>24.010000000000005</v>
      </c>
      <c r="I114" s="5">
        <f t="shared" si="3"/>
        <v>2693809.3000000003</v>
      </c>
    </row>
    <row r="115" spans="1:9" x14ac:dyDescent="0.3">
      <c r="A115" s="16">
        <v>497372</v>
      </c>
      <c r="B115" s="45">
        <v>8.5</v>
      </c>
      <c r="C115" s="46">
        <v>8.5</v>
      </c>
      <c r="D115" s="7">
        <v>497372</v>
      </c>
      <c r="F115" s="1">
        <f t="shared" si="2"/>
        <v>72.25</v>
      </c>
      <c r="I115" s="5">
        <f t="shared" si="3"/>
        <v>4227662</v>
      </c>
    </row>
    <row r="116" spans="1:9" x14ac:dyDescent="0.3">
      <c r="A116" s="16">
        <v>475098</v>
      </c>
      <c r="B116" s="45">
        <v>13.3</v>
      </c>
      <c r="C116" s="46">
        <v>13.3</v>
      </c>
      <c r="D116" s="7">
        <v>475098</v>
      </c>
      <c r="F116" s="1">
        <f t="shared" si="2"/>
        <v>176.89000000000001</v>
      </c>
      <c r="I116" s="5">
        <f t="shared" si="3"/>
        <v>6318803.4000000004</v>
      </c>
    </row>
    <row r="117" spans="1:9" x14ac:dyDescent="0.3">
      <c r="A117" s="16">
        <v>462062</v>
      </c>
      <c r="B117" s="45">
        <v>16.600000000000001</v>
      </c>
      <c r="C117" s="46">
        <v>16.600000000000001</v>
      </c>
      <c r="D117" s="7">
        <v>462062</v>
      </c>
      <c r="F117" s="1">
        <f t="shared" si="2"/>
        <v>275.56000000000006</v>
      </c>
      <c r="I117" s="5">
        <f t="shared" si="3"/>
        <v>7670229.2000000011</v>
      </c>
    </row>
    <row r="118" spans="1:9" x14ac:dyDescent="0.3">
      <c r="A118" s="16">
        <v>475289</v>
      </c>
      <c r="B118" s="45">
        <v>20.9</v>
      </c>
      <c r="C118" s="46">
        <v>20.9</v>
      </c>
      <c r="D118" s="7">
        <v>475289</v>
      </c>
      <c r="F118" s="1">
        <f t="shared" si="2"/>
        <v>436.80999999999995</v>
      </c>
      <c r="I118" s="5">
        <f t="shared" si="3"/>
        <v>9933540.0999999996</v>
      </c>
    </row>
    <row r="119" spans="1:9" x14ac:dyDescent="0.3">
      <c r="A119" s="16">
        <v>484224</v>
      </c>
      <c r="B119" s="45">
        <v>22.2</v>
      </c>
      <c r="C119" s="46">
        <v>22.2</v>
      </c>
      <c r="D119" s="7">
        <v>484224</v>
      </c>
      <c r="F119" s="1">
        <f t="shared" si="2"/>
        <v>492.84</v>
      </c>
      <c r="I119" s="5">
        <f t="shared" si="3"/>
        <v>10749772.799999999</v>
      </c>
    </row>
    <row r="120" spans="1:9" x14ac:dyDescent="0.3">
      <c r="A120" s="16">
        <v>463618</v>
      </c>
      <c r="B120" s="45">
        <v>13.7</v>
      </c>
      <c r="C120" s="46">
        <v>13.7</v>
      </c>
      <c r="D120" s="7">
        <v>463618</v>
      </c>
      <c r="F120" s="1">
        <f t="shared" si="2"/>
        <v>187.68999999999997</v>
      </c>
      <c r="I120" s="5">
        <f t="shared" si="3"/>
        <v>6351566.5999999996</v>
      </c>
    </row>
    <row r="121" spans="1:9" x14ac:dyDescent="0.3">
      <c r="A121" s="16">
        <v>528039</v>
      </c>
      <c r="B121" s="45">
        <v>8.4</v>
      </c>
      <c r="C121" s="46">
        <v>8.4</v>
      </c>
      <c r="D121" s="7">
        <v>528039</v>
      </c>
      <c r="F121" s="1">
        <f t="shared" si="2"/>
        <v>70.56</v>
      </c>
      <c r="I121" s="5">
        <f t="shared" si="3"/>
        <v>4435527.6000000006</v>
      </c>
    </row>
    <row r="122" spans="1:9" x14ac:dyDescent="0.3">
      <c r="A122" s="16">
        <v>535051</v>
      </c>
      <c r="B122" s="45">
        <v>6.6</v>
      </c>
      <c r="C122" s="46">
        <v>6.6</v>
      </c>
      <c r="D122" s="7">
        <v>535051</v>
      </c>
      <c r="F122" s="1">
        <f t="shared" si="2"/>
        <v>43.559999999999995</v>
      </c>
      <c r="I122" s="5">
        <f t="shared" si="3"/>
        <v>3531336.5999999996</v>
      </c>
    </row>
    <row r="123" spans="1:9" x14ac:dyDescent="0.3">
      <c r="A123" s="16">
        <v>553393</v>
      </c>
      <c r="B123" s="45">
        <v>5</v>
      </c>
      <c r="C123" s="46">
        <v>5</v>
      </c>
      <c r="D123" s="7">
        <v>553393</v>
      </c>
      <c r="F123" s="1">
        <f t="shared" si="2"/>
        <v>25</v>
      </c>
      <c r="I123" s="5">
        <f t="shared" si="3"/>
        <v>2766965</v>
      </c>
    </row>
    <row r="124" spans="1:9" x14ac:dyDescent="0.3">
      <c r="A124" s="16">
        <v>595164</v>
      </c>
      <c r="B124" s="45">
        <v>-0.4</v>
      </c>
      <c r="C124" s="46">
        <v>-0.4</v>
      </c>
      <c r="D124" s="7">
        <v>595164</v>
      </c>
      <c r="F124" s="1">
        <f t="shared" si="2"/>
        <v>0.16000000000000003</v>
      </c>
      <c r="I124" s="5">
        <f t="shared" si="3"/>
        <v>-238065.6</v>
      </c>
    </row>
    <row r="125" spans="1:9" x14ac:dyDescent="0.3">
      <c r="A125" s="16">
        <v>536186</v>
      </c>
      <c r="B125" s="45">
        <v>3.6</v>
      </c>
      <c r="C125" s="46">
        <v>3.6</v>
      </c>
      <c r="D125" s="7">
        <v>536186</v>
      </c>
      <c r="F125" s="1">
        <f t="shared" si="2"/>
        <v>12.96</v>
      </c>
      <c r="I125" s="5">
        <f t="shared" si="3"/>
        <v>1930269.6</v>
      </c>
    </row>
    <row r="126" spans="1:9" x14ac:dyDescent="0.3">
      <c r="A126" s="16">
        <v>557570</v>
      </c>
      <c r="B126" s="45">
        <v>4</v>
      </c>
      <c r="C126" s="46">
        <v>4</v>
      </c>
      <c r="D126" s="7">
        <v>557570</v>
      </c>
      <c r="F126" s="1">
        <f t="shared" si="2"/>
        <v>16</v>
      </c>
      <c r="I126" s="5">
        <f t="shared" si="3"/>
        <v>2230280</v>
      </c>
    </row>
    <row r="127" spans="1:9" x14ac:dyDescent="0.3">
      <c r="A127" s="16">
        <v>499540</v>
      </c>
      <c r="B127" s="45">
        <v>8.3000000000000007</v>
      </c>
      <c r="C127" s="46">
        <v>8.3000000000000007</v>
      </c>
      <c r="D127" s="7">
        <v>499540</v>
      </c>
      <c r="F127" s="1">
        <f t="shared" si="2"/>
        <v>68.890000000000015</v>
      </c>
      <c r="I127" s="5">
        <f t="shared" si="3"/>
        <v>4146182.0000000005</v>
      </c>
    </row>
    <row r="128" spans="1:9" x14ac:dyDescent="0.3">
      <c r="A128" s="16">
        <v>486978</v>
      </c>
      <c r="B128" s="45">
        <v>14.2</v>
      </c>
      <c r="C128" s="46">
        <v>14.2</v>
      </c>
      <c r="D128" s="7">
        <v>486978</v>
      </c>
      <c r="F128" s="1">
        <f t="shared" si="2"/>
        <v>201.64</v>
      </c>
      <c r="I128" s="5">
        <f t="shared" si="3"/>
        <v>6915087.5999999996</v>
      </c>
    </row>
    <row r="129" spans="1:9" x14ac:dyDescent="0.3">
      <c r="A129" s="16">
        <v>469108</v>
      </c>
      <c r="B129" s="45">
        <v>17.8</v>
      </c>
      <c r="C129" s="46">
        <v>17.8</v>
      </c>
      <c r="D129" s="7">
        <v>469108</v>
      </c>
      <c r="F129" s="1">
        <f t="shared" si="2"/>
        <v>316.84000000000003</v>
      </c>
      <c r="I129" s="5">
        <f t="shared" si="3"/>
        <v>8350122.4000000004</v>
      </c>
    </row>
    <row r="130" spans="1:9" x14ac:dyDescent="0.3">
      <c r="A130" s="16">
        <v>462806</v>
      </c>
      <c r="B130" s="45">
        <v>19.3</v>
      </c>
      <c r="C130" s="46">
        <v>19.3</v>
      </c>
      <c r="D130" s="7">
        <v>462806</v>
      </c>
      <c r="F130" s="1">
        <f t="shared" si="2"/>
        <v>372.49</v>
      </c>
      <c r="I130" s="5">
        <f t="shared" si="3"/>
        <v>8932155.8000000007</v>
      </c>
    </row>
    <row r="131" spans="1:9" x14ac:dyDescent="0.3">
      <c r="A131" s="16">
        <v>467425</v>
      </c>
      <c r="B131" s="45">
        <v>17.899999999999999</v>
      </c>
      <c r="C131" s="46">
        <v>17.899999999999999</v>
      </c>
      <c r="D131" s="7">
        <v>467425</v>
      </c>
      <c r="F131" s="1">
        <f t="shared" si="2"/>
        <v>320.40999999999997</v>
      </c>
      <c r="I131" s="5">
        <f t="shared" si="3"/>
        <v>8366907.4999999991</v>
      </c>
    </row>
    <row r="132" spans="1:9" x14ac:dyDescent="0.3">
      <c r="A132" s="16">
        <v>473494</v>
      </c>
      <c r="B132" s="45">
        <v>16.8</v>
      </c>
      <c r="C132" s="46">
        <v>16.8</v>
      </c>
      <c r="D132" s="7">
        <v>473494</v>
      </c>
      <c r="F132" s="1">
        <f t="shared" si="2"/>
        <v>282.24</v>
      </c>
      <c r="I132" s="5">
        <f t="shared" si="3"/>
        <v>7954699.2000000002</v>
      </c>
    </row>
    <row r="133" spans="1:9" x14ac:dyDescent="0.3">
      <c r="A133" s="16">
        <v>528769</v>
      </c>
      <c r="B133" s="45">
        <v>8.1999999999999993</v>
      </c>
      <c r="C133" s="46">
        <v>8.1999999999999993</v>
      </c>
      <c r="D133" s="7">
        <v>528769</v>
      </c>
      <c r="F133" s="1">
        <f t="shared" ref="F133:F135" si="4">POWER(C133,2)</f>
        <v>67.239999999999995</v>
      </c>
      <c r="I133" s="5">
        <f t="shared" ref="I133:I135" si="5">D133*C133</f>
        <v>4335905.8</v>
      </c>
    </row>
    <row r="134" spans="1:9" x14ac:dyDescent="0.3">
      <c r="A134" s="16">
        <v>564610</v>
      </c>
      <c r="B134" s="45">
        <v>3.1</v>
      </c>
      <c r="C134" s="46">
        <v>3.1</v>
      </c>
      <c r="D134" s="7">
        <v>564610</v>
      </c>
      <c r="F134" s="1">
        <f t="shared" si="4"/>
        <v>9.6100000000000012</v>
      </c>
      <c r="I134" s="5">
        <f t="shared" si="5"/>
        <v>1750291</v>
      </c>
    </row>
    <row r="135" spans="1:9" ht="15" thickBot="1" x14ac:dyDescent="0.35">
      <c r="A135" s="20">
        <v>599338</v>
      </c>
      <c r="B135" s="47">
        <v>0.5</v>
      </c>
      <c r="C135" s="46">
        <v>0.5</v>
      </c>
      <c r="D135" s="7">
        <v>599338</v>
      </c>
      <c r="F135" s="1">
        <f t="shared" si="4"/>
        <v>0.25</v>
      </c>
      <c r="I135" s="5">
        <f t="shared" si="5"/>
        <v>299669</v>
      </c>
    </row>
    <row r="136" spans="1:9" x14ac:dyDescent="0.3">
      <c r="I136" s="5"/>
    </row>
  </sheetData>
  <mergeCells count="1">
    <mergeCell ref="A1:C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workbookViewId="0">
      <selection activeCell="I8" sqref="I8"/>
    </sheetView>
  </sheetViews>
  <sheetFormatPr defaultRowHeight="14.4" x14ac:dyDescent="0.3"/>
  <cols>
    <col min="6" max="6" width="9.33203125" bestFit="1" customWidth="1"/>
    <col min="13" max="13" width="13.21875" bestFit="1" customWidth="1"/>
  </cols>
  <sheetData>
    <row r="1" spans="1:15" x14ac:dyDescent="0.3">
      <c r="A1" s="66" t="s">
        <v>29</v>
      </c>
      <c r="B1" s="66"/>
    </row>
    <row r="2" spans="1:15" x14ac:dyDescent="0.3">
      <c r="A2" s="6" t="s">
        <v>0</v>
      </c>
      <c r="B2" s="6" t="s">
        <v>1</v>
      </c>
    </row>
    <row r="3" spans="1:15" ht="43.2" x14ac:dyDescent="0.3">
      <c r="A3" s="30" t="s">
        <v>2</v>
      </c>
      <c r="B3" s="4" t="s">
        <v>23</v>
      </c>
      <c r="D3" s="33" t="s">
        <v>43</v>
      </c>
      <c r="E3" s="33" t="s">
        <v>22</v>
      </c>
      <c r="F3" s="33" t="s">
        <v>26</v>
      </c>
      <c r="G3" s="33" t="s">
        <v>25</v>
      </c>
      <c r="M3" s="57" t="s">
        <v>44</v>
      </c>
      <c r="N3" s="57" t="s">
        <v>45</v>
      </c>
      <c r="O3" s="57" t="s">
        <v>46</v>
      </c>
    </row>
    <row r="4" spans="1:15" x14ac:dyDescent="0.3">
      <c r="A4" s="7">
        <v>627167</v>
      </c>
      <c r="B4" s="28">
        <v>2.2709677419354839</v>
      </c>
      <c r="D4" s="36">
        <v>261666</v>
      </c>
      <c r="E4" s="34">
        <v>6085</v>
      </c>
      <c r="F4" s="41">
        <v>864989</v>
      </c>
      <c r="G4" s="34">
        <v>1188126</v>
      </c>
      <c r="M4" s="49" t="s">
        <v>47</v>
      </c>
      <c r="N4" s="58">
        <v>597861</v>
      </c>
      <c r="O4" s="59">
        <v>0.65659999999999996</v>
      </c>
    </row>
    <row r="5" spans="1:15" x14ac:dyDescent="0.3">
      <c r="A5" s="7">
        <v>545980</v>
      </c>
      <c r="B5" s="28">
        <v>2.6928571428571431</v>
      </c>
      <c r="D5" s="34">
        <v>275876</v>
      </c>
      <c r="E5" s="34">
        <v>6172</v>
      </c>
      <c r="F5" s="41">
        <v>967690</v>
      </c>
      <c r="G5" s="34">
        <v>1212097</v>
      </c>
      <c r="M5" s="49" t="s">
        <v>21</v>
      </c>
      <c r="N5" s="54">
        <v>6250.3</v>
      </c>
      <c r="O5" s="60">
        <v>3.0000000000000001E-6</v>
      </c>
    </row>
    <row r="6" spans="1:15" x14ac:dyDescent="0.3">
      <c r="A6" s="7">
        <v>580386</v>
      </c>
      <c r="B6" s="28">
        <v>2.8967741935483859</v>
      </c>
      <c r="D6" s="34">
        <v>293762</v>
      </c>
      <c r="E6" s="34">
        <v>6373</v>
      </c>
      <c r="F6" s="41">
        <v>1029355</v>
      </c>
      <c r="G6" s="34">
        <v>1233211</v>
      </c>
      <c r="M6" s="49" t="s">
        <v>24</v>
      </c>
      <c r="N6" s="54">
        <v>6170.8</v>
      </c>
      <c r="O6" s="59">
        <v>3.5000000000000001E-3</v>
      </c>
    </row>
    <row r="7" spans="1:15" x14ac:dyDescent="0.3">
      <c r="A7" s="7">
        <v>481378</v>
      </c>
      <c r="B7" s="28">
        <v>4.9433333333333334</v>
      </c>
      <c r="D7" s="36">
        <v>297030</v>
      </c>
      <c r="E7" s="34">
        <v>6339</v>
      </c>
      <c r="F7" s="41">
        <v>1003206</v>
      </c>
      <c r="G7" s="34">
        <v>1249026</v>
      </c>
      <c r="M7" s="49" t="s">
        <v>25</v>
      </c>
      <c r="N7" s="58">
        <v>4735</v>
      </c>
      <c r="O7" s="59">
        <v>6.93E-2</v>
      </c>
    </row>
    <row r="8" spans="1:15" x14ac:dyDescent="0.3">
      <c r="A8" s="7">
        <v>457986</v>
      </c>
      <c r="B8" s="28">
        <v>7.1612903225806459</v>
      </c>
      <c r="D8" s="38">
        <v>308073.31075306085</v>
      </c>
      <c r="E8" s="34">
        <v>6450</v>
      </c>
      <c r="F8" s="41">
        <v>1018081</v>
      </c>
      <c r="G8" s="34">
        <v>1257158</v>
      </c>
    </row>
    <row r="9" spans="1:15" x14ac:dyDescent="0.3">
      <c r="A9" s="7">
        <v>455338</v>
      </c>
      <c r="B9" s="28">
        <v>8.7666666666666675</v>
      </c>
      <c r="D9" s="38">
        <v>311064</v>
      </c>
      <c r="E9" s="34">
        <v>6311</v>
      </c>
      <c r="F9" s="41">
        <v>1003742</v>
      </c>
      <c r="G9" s="34">
        <v>1241664</v>
      </c>
    </row>
    <row r="10" spans="1:15" x14ac:dyDescent="0.3">
      <c r="A10" s="7">
        <v>446186</v>
      </c>
      <c r="B10" s="28">
        <v>10.716129032258069</v>
      </c>
      <c r="D10" s="39">
        <v>310422</v>
      </c>
      <c r="E10" s="34">
        <v>6278</v>
      </c>
      <c r="F10" s="41">
        <v>1004400</v>
      </c>
      <c r="G10" s="34">
        <v>1246780</v>
      </c>
    </row>
    <row r="11" spans="1:15" x14ac:dyDescent="0.3">
      <c r="A11" s="7">
        <v>436811</v>
      </c>
      <c r="B11" s="28">
        <v>4.1354838709677422</v>
      </c>
      <c r="D11" s="38">
        <v>320806</v>
      </c>
      <c r="E11" s="34">
        <v>6301</v>
      </c>
      <c r="F11" s="41">
        <v>1011319</v>
      </c>
      <c r="G11" s="34">
        <v>1243201</v>
      </c>
    </row>
    <row r="12" spans="1:15" x14ac:dyDescent="0.3">
      <c r="A12" s="7">
        <v>440911</v>
      </c>
      <c r="B12" s="28">
        <v>7.2766666666666673</v>
      </c>
      <c r="D12" s="38">
        <v>330409</v>
      </c>
      <c r="E12" s="34">
        <v>6090</v>
      </c>
      <c r="F12" s="41">
        <v>1044120</v>
      </c>
      <c r="G12" s="34">
        <v>1259079</v>
      </c>
    </row>
    <row r="13" spans="1:15" x14ac:dyDescent="0.3">
      <c r="A13" s="7">
        <v>503504</v>
      </c>
      <c r="B13" s="28">
        <v>4.161290322580645</v>
      </c>
      <c r="D13" s="38">
        <v>344980</v>
      </c>
      <c r="E13" s="34">
        <v>6139</v>
      </c>
      <c r="F13" s="41">
        <v>1157950</v>
      </c>
      <c r="G13" s="34">
        <v>1267449</v>
      </c>
    </row>
    <row r="14" spans="1:15" x14ac:dyDescent="0.3">
      <c r="A14" s="7">
        <v>545260</v>
      </c>
      <c r="B14" s="28">
        <v>1.45</v>
      </c>
      <c r="D14" s="38">
        <v>364688</v>
      </c>
      <c r="E14" s="34">
        <v>6241</v>
      </c>
      <c r="F14" s="41">
        <v>1193240</v>
      </c>
      <c r="G14" s="34">
        <v>1280508</v>
      </c>
    </row>
    <row r="15" spans="1:15" x14ac:dyDescent="0.3">
      <c r="A15" s="7">
        <v>563821</v>
      </c>
      <c r="B15" s="28">
        <v>1.5258064516129031</v>
      </c>
    </row>
    <row r="16" spans="1:15" x14ac:dyDescent="0.3">
      <c r="A16" s="7">
        <v>579880</v>
      </c>
      <c r="B16" s="28">
        <v>1.4225806451612903</v>
      </c>
    </row>
    <row r="17" spans="1:2" x14ac:dyDescent="0.3">
      <c r="A17" s="7">
        <v>514808</v>
      </c>
      <c r="B17" s="28">
        <v>2.0535714285714284</v>
      </c>
    </row>
    <row r="18" spans="1:2" x14ac:dyDescent="0.3">
      <c r="A18" s="7">
        <v>547924</v>
      </c>
      <c r="B18" s="28">
        <v>4.3322580645161297</v>
      </c>
    </row>
    <row r="19" spans="1:2" x14ac:dyDescent="0.3">
      <c r="A19" s="7">
        <v>475470</v>
      </c>
      <c r="B19" s="28">
        <v>9.2299999999999986</v>
      </c>
    </row>
    <row r="20" spans="1:2" x14ac:dyDescent="0.3">
      <c r="A20" s="7">
        <v>475629</v>
      </c>
      <c r="B20" s="28">
        <v>7.3451612903225811</v>
      </c>
    </row>
    <row r="21" spans="1:2" x14ac:dyDescent="0.3">
      <c r="A21" s="7">
        <v>462260</v>
      </c>
      <c r="B21" s="28">
        <v>7.5366666666666653</v>
      </c>
    </row>
    <row r="22" spans="1:2" x14ac:dyDescent="0.3">
      <c r="A22" s="7">
        <v>450101</v>
      </c>
      <c r="B22" s="28">
        <v>7.0387096774193552</v>
      </c>
    </row>
    <row r="23" spans="1:2" x14ac:dyDescent="0.3">
      <c r="A23" s="7">
        <v>459450</v>
      </c>
      <c r="B23" s="28">
        <v>6.9290322580645167</v>
      </c>
    </row>
    <row r="24" spans="1:2" x14ac:dyDescent="0.3">
      <c r="A24" s="7">
        <v>469357</v>
      </c>
      <c r="B24" s="28">
        <v>4.7633333333333336</v>
      </c>
    </row>
    <row r="25" spans="1:2" x14ac:dyDescent="0.3">
      <c r="A25" s="7">
        <v>543003</v>
      </c>
      <c r="B25" s="28">
        <v>3.2000000000000006</v>
      </c>
    </row>
    <row r="26" spans="1:2" x14ac:dyDescent="0.3">
      <c r="A26" s="7">
        <v>589961</v>
      </c>
      <c r="B26" s="28">
        <v>1.5233333333333334</v>
      </c>
    </row>
    <row r="27" spans="1:2" x14ac:dyDescent="0.3">
      <c r="A27" s="7">
        <v>604297</v>
      </c>
      <c r="B27" s="28">
        <v>0.84516129032258058</v>
      </c>
    </row>
    <row r="28" spans="1:2" x14ac:dyDescent="0.3">
      <c r="A28" s="7">
        <v>606503</v>
      </c>
      <c r="B28" s="28">
        <v>1.5935483870967742</v>
      </c>
    </row>
    <row r="29" spans="1:2" x14ac:dyDescent="0.3">
      <c r="A29" s="7">
        <v>551732</v>
      </c>
      <c r="B29" s="28">
        <v>3.6689655172413795</v>
      </c>
    </row>
    <row r="30" spans="1:2" x14ac:dyDescent="0.3">
      <c r="A30" s="7">
        <v>573837</v>
      </c>
      <c r="B30" s="28">
        <v>3.661290322580645</v>
      </c>
    </row>
    <row r="31" spans="1:2" x14ac:dyDescent="0.3">
      <c r="A31" s="7">
        <v>524174</v>
      </c>
      <c r="B31" s="28">
        <v>4.3933333333333335</v>
      </c>
    </row>
    <row r="32" spans="1:2" x14ac:dyDescent="0.3">
      <c r="A32" s="7">
        <v>489390</v>
      </c>
      <c r="B32" s="28">
        <v>6.9967741935483874</v>
      </c>
    </row>
    <row r="33" spans="1:2" x14ac:dyDescent="0.3">
      <c r="A33" s="7">
        <v>472897</v>
      </c>
      <c r="B33" s="28">
        <v>7.7633333333333336</v>
      </c>
    </row>
    <row r="34" spans="1:2" x14ac:dyDescent="0.3">
      <c r="A34" s="7">
        <v>470536</v>
      </c>
      <c r="B34" s="28">
        <v>6.4580645161290322</v>
      </c>
    </row>
    <row r="35" spans="1:2" x14ac:dyDescent="0.3">
      <c r="A35" s="7">
        <v>469601</v>
      </c>
      <c r="B35" s="28">
        <v>6.8967741935483886</v>
      </c>
    </row>
    <row r="36" spans="1:2" x14ac:dyDescent="0.3">
      <c r="A36" s="7">
        <v>495206</v>
      </c>
      <c r="B36" s="28">
        <v>4.9133333333333322</v>
      </c>
    </row>
    <row r="37" spans="1:2" x14ac:dyDescent="0.3">
      <c r="A37" s="7">
        <v>545741</v>
      </c>
      <c r="B37" s="28">
        <v>3.6096774193548384</v>
      </c>
    </row>
    <row r="38" spans="1:2" x14ac:dyDescent="0.3">
      <c r="A38" s="7">
        <v>569870</v>
      </c>
      <c r="B38" s="28">
        <v>1.46</v>
      </c>
    </row>
    <row r="39" spans="1:2" x14ac:dyDescent="0.3">
      <c r="A39" s="7">
        <v>603029</v>
      </c>
      <c r="B39" s="28">
        <v>1.3516129032258066</v>
      </c>
    </row>
    <row r="40" spans="1:2" x14ac:dyDescent="0.3">
      <c r="A40" s="7">
        <v>643562</v>
      </c>
      <c r="B40" s="28">
        <v>1.2548387096774196</v>
      </c>
    </row>
    <row r="41" spans="1:2" x14ac:dyDescent="0.3">
      <c r="A41" s="7">
        <v>564295</v>
      </c>
      <c r="B41" s="28">
        <v>1.0571428571428572</v>
      </c>
    </row>
    <row r="42" spans="1:2" x14ac:dyDescent="0.3">
      <c r="A42" s="7">
        <v>586559</v>
      </c>
      <c r="B42" s="28">
        <v>2.1096774193548389</v>
      </c>
    </row>
    <row r="43" spans="1:2" x14ac:dyDescent="0.3">
      <c r="A43" s="7">
        <v>487917</v>
      </c>
      <c r="B43" s="28">
        <v>8.8233333333333341</v>
      </c>
    </row>
    <row r="44" spans="1:2" x14ac:dyDescent="0.3">
      <c r="A44" s="7">
        <v>485355</v>
      </c>
      <c r="B44" s="28">
        <v>6.080645161290323</v>
      </c>
    </row>
    <row r="45" spans="1:2" x14ac:dyDescent="0.3">
      <c r="A45" s="7">
        <v>470683</v>
      </c>
      <c r="B45" s="28">
        <v>5.0599999999999987</v>
      </c>
    </row>
    <row r="46" spans="1:2" x14ac:dyDescent="0.3">
      <c r="A46" s="7">
        <v>464393</v>
      </c>
      <c r="B46" s="28">
        <v>6.6741935483870973</v>
      </c>
    </row>
    <row r="47" spans="1:2" x14ac:dyDescent="0.3">
      <c r="A47" s="7">
        <v>465019</v>
      </c>
      <c r="B47" s="28">
        <v>8.2129032258064498</v>
      </c>
    </row>
    <row r="48" spans="1:2" x14ac:dyDescent="0.3">
      <c r="A48" s="7">
        <v>463927</v>
      </c>
      <c r="B48" s="28">
        <v>5.7966666666666669</v>
      </c>
    </row>
    <row r="49" spans="1:2" x14ac:dyDescent="0.3">
      <c r="A49" s="7">
        <v>545148</v>
      </c>
      <c r="B49" s="28">
        <v>1.9161290322580646</v>
      </c>
    </row>
    <row r="50" spans="1:2" x14ac:dyDescent="0.3">
      <c r="A50" s="7">
        <v>554477</v>
      </c>
      <c r="B50" s="28">
        <v>2.5133333333333336</v>
      </c>
    </row>
    <row r="51" spans="1:2" x14ac:dyDescent="0.3">
      <c r="A51" s="7">
        <v>607773</v>
      </c>
      <c r="B51" s="28">
        <v>1.209677419354839</v>
      </c>
    </row>
    <row r="52" spans="1:2" x14ac:dyDescent="0.3">
      <c r="A52" s="7">
        <v>639524</v>
      </c>
      <c r="B52" s="28">
        <v>0.93548387096774188</v>
      </c>
    </row>
    <row r="53" spans="1:2" x14ac:dyDescent="0.3">
      <c r="A53" s="7">
        <v>564691</v>
      </c>
      <c r="B53" s="28">
        <v>1.675</v>
      </c>
    </row>
    <row r="54" spans="1:2" x14ac:dyDescent="0.3">
      <c r="A54" s="7">
        <v>578306</v>
      </c>
      <c r="B54" s="28">
        <v>4.661290322580645</v>
      </c>
    </row>
    <row r="55" spans="1:2" x14ac:dyDescent="0.3">
      <c r="A55" s="7">
        <v>504814</v>
      </c>
      <c r="B55" s="28">
        <v>7.3166666666666673</v>
      </c>
    </row>
    <row r="56" spans="1:2" x14ac:dyDescent="0.3">
      <c r="A56" s="7">
        <v>500540</v>
      </c>
      <c r="B56" s="28">
        <v>2.6096774193548389</v>
      </c>
    </row>
    <row r="57" spans="1:2" x14ac:dyDescent="0.3">
      <c r="A57" s="7">
        <v>476147</v>
      </c>
      <c r="B57" s="28">
        <v>8.3100000000000023</v>
      </c>
    </row>
    <row r="58" spans="1:2" x14ac:dyDescent="0.3">
      <c r="A58" s="7">
        <v>479964</v>
      </c>
      <c r="B58" s="28">
        <v>8.8258064516129036</v>
      </c>
    </row>
    <row r="59" spans="1:2" x14ac:dyDescent="0.3">
      <c r="A59" s="7">
        <v>472370</v>
      </c>
      <c r="B59" s="28">
        <v>5.8741935483870948</v>
      </c>
    </row>
    <row r="60" spans="1:2" x14ac:dyDescent="0.3">
      <c r="A60" s="7">
        <v>482162</v>
      </c>
      <c r="B60" s="28">
        <v>4.9066666666666663</v>
      </c>
    </row>
    <row r="61" spans="1:2" x14ac:dyDescent="0.3">
      <c r="A61" s="7">
        <v>542400</v>
      </c>
      <c r="B61" s="28">
        <v>4.3774193548387093</v>
      </c>
    </row>
    <row r="62" spans="1:2" x14ac:dyDescent="0.3">
      <c r="A62" s="7">
        <v>562558</v>
      </c>
      <c r="B62" s="28">
        <v>1.9533333333333336</v>
      </c>
    </row>
    <row r="63" spans="1:2" x14ac:dyDescent="0.3">
      <c r="A63" s="7">
        <v>647022</v>
      </c>
      <c r="B63" s="28">
        <v>1.0161290322580645</v>
      </c>
    </row>
    <row r="64" spans="1:2" x14ac:dyDescent="0.3">
      <c r="A64" s="7">
        <v>619668</v>
      </c>
      <c r="B64" s="28">
        <v>1.7838709677419358</v>
      </c>
    </row>
    <row r="65" spans="1:2" x14ac:dyDescent="0.3">
      <c r="A65" s="7">
        <v>565096</v>
      </c>
      <c r="B65" s="28">
        <v>3.6928571428571431</v>
      </c>
    </row>
    <row r="66" spans="1:2" x14ac:dyDescent="0.3">
      <c r="A66" s="7">
        <v>575630</v>
      </c>
      <c r="B66" s="28">
        <v>6.2903225806451637</v>
      </c>
    </row>
    <row r="67" spans="1:2" x14ac:dyDescent="0.3">
      <c r="A67" s="7">
        <v>493361</v>
      </c>
      <c r="B67" s="28">
        <v>7.6733333333333329</v>
      </c>
    </row>
    <row r="68" spans="1:2" x14ac:dyDescent="0.3">
      <c r="A68" s="7">
        <v>499105</v>
      </c>
      <c r="B68" s="28">
        <v>9.622580645161289</v>
      </c>
    </row>
    <row r="69" spans="1:2" x14ac:dyDescent="0.3">
      <c r="A69" s="7">
        <v>476089</v>
      </c>
      <c r="B69" s="28">
        <v>8.3633333333333333</v>
      </c>
    </row>
    <row r="70" spans="1:2" x14ac:dyDescent="0.3">
      <c r="A70" s="7">
        <v>453995</v>
      </c>
      <c r="B70" s="28">
        <v>6.112903225806452</v>
      </c>
    </row>
    <row r="71" spans="1:2" x14ac:dyDescent="0.3">
      <c r="A71" s="7">
        <v>475111</v>
      </c>
      <c r="B71" s="28">
        <v>7.3806451612903237</v>
      </c>
    </row>
    <row r="72" spans="1:2" x14ac:dyDescent="0.3">
      <c r="A72" s="7">
        <v>467001</v>
      </c>
      <c r="B72" s="28">
        <v>7.2333333333333316</v>
      </c>
    </row>
    <row r="73" spans="1:2" x14ac:dyDescent="0.3">
      <c r="A73" s="7">
        <v>531537</v>
      </c>
      <c r="B73" s="28">
        <v>3.8225806451612891</v>
      </c>
    </row>
    <row r="74" spans="1:2" x14ac:dyDescent="0.3">
      <c r="A74" s="7">
        <v>570160</v>
      </c>
      <c r="B74" s="28">
        <v>2.2233333333333336</v>
      </c>
    </row>
    <row r="75" spans="1:2" x14ac:dyDescent="0.3">
      <c r="A75" s="7">
        <v>583923</v>
      </c>
      <c r="B75" s="28">
        <v>1.5225806451612902</v>
      </c>
    </row>
    <row r="76" spans="1:2" x14ac:dyDescent="0.3">
      <c r="A76" s="7">
        <v>599650</v>
      </c>
      <c r="B76" s="28">
        <v>2.5709677419354846</v>
      </c>
    </row>
    <row r="77" spans="1:2" x14ac:dyDescent="0.3">
      <c r="A77" s="7">
        <v>598566</v>
      </c>
      <c r="B77" s="28">
        <v>3.7413793103448274</v>
      </c>
    </row>
    <row r="78" spans="1:2" x14ac:dyDescent="0.3">
      <c r="A78" s="7">
        <v>547445</v>
      </c>
      <c r="B78" s="28">
        <v>6.2967741935483881</v>
      </c>
    </row>
    <row r="79" spans="1:2" x14ac:dyDescent="0.3">
      <c r="A79" s="7">
        <v>500795</v>
      </c>
      <c r="B79" s="28">
        <v>6.5733333333333341</v>
      </c>
    </row>
    <row r="80" spans="1:2" x14ac:dyDescent="0.3">
      <c r="A80" s="7">
        <v>481234</v>
      </c>
      <c r="B80" s="28">
        <v>8.6322580645161278</v>
      </c>
    </row>
    <row r="81" spans="1:2" x14ac:dyDescent="0.3">
      <c r="A81" s="7">
        <v>464437</v>
      </c>
      <c r="B81" s="28">
        <v>7.3466666666666649</v>
      </c>
    </row>
    <row r="82" spans="1:2" x14ac:dyDescent="0.3">
      <c r="A82" s="7">
        <v>466597</v>
      </c>
      <c r="B82" s="28">
        <v>7.4612903225806448</v>
      </c>
    </row>
    <row r="83" spans="1:2" x14ac:dyDescent="0.3">
      <c r="A83" s="7">
        <v>477154</v>
      </c>
      <c r="B83" s="28">
        <v>8.312903225806453</v>
      </c>
    </row>
    <row r="84" spans="1:2" x14ac:dyDescent="0.3">
      <c r="A84" s="7">
        <v>459483</v>
      </c>
      <c r="B84" s="28">
        <v>6.5000000000000009</v>
      </c>
    </row>
    <row r="85" spans="1:2" x14ac:dyDescent="0.3">
      <c r="A85" s="7">
        <v>538674</v>
      </c>
      <c r="B85" s="28">
        <v>3.0741935483870972</v>
      </c>
    </row>
    <row r="86" spans="1:2" x14ac:dyDescent="0.3">
      <c r="A86" s="7">
        <v>556316</v>
      </c>
      <c r="B86" s="28">
        <v>1.3533333333333331</v>
      </c>
    </row>
    <row r="87" spans="1:2" x14ac:dyDescent="0.3">
      <c r="A87" s="7">
        <v>588043</v>
      </c>
      <c r="B87" s="28">
        <v>1.8516129032258064</v>
      </c>
    </row>
    <row r="88" spans="1:2" x14ac:dyDescent="0.3">
      <c r="A88" s="7">
        <v>610592</v>
      </c>
      <c r="B88" s="28">
        <v>0.67096774193548392</v>
      </c>
    </row>
    <row r="89" spans="1:2" x14ac:dyDescent="0.3">
      <c r="A89" s="7">
        <v>541382</v>
      </c>
      <c r="B89" s="28">
        <v>0.91428571428571426</v>
      </c>
    </row>
    <row r="90" spans="1:2" x14ac:dyDescent="0.3">
      <c r="A90" s="7">
        <v>590341</v>
      </c>
      <c r="B90" s="28">
        <v>4.0290322580645164</v>
      </c>
    </row>
    <row r="91" spans="1:2" x14ac:dyDescent="0.3">
      <c r="A91" s="7">
        <v>511243</v>
      </c>
      <c r="B91" s="28">
        <v>4.97</v>
      </c>
    </row>
    <row r="92" spans="1:2" x14ac:dyDescent="0.3">
      <c r="A92" s="7">
        <v>487060</v>
      </c>
      <c r="B92" s="28">
        <v>4.4516129032258052</v>
      </c>
    </row>
    <row r="93" spans="1:2" x14ac:dyDescent="0.3">
      <c r="A93" s="7">
        <v>464407</v>
      </c>
      <c r="B93" s="28">
        <v>6.6899999999999995</v>
      </c>
    </row>
    <row r="94" spans="1:2" x14ac:dyDescent="0.3">
      <c r="A94" s="7">
        <v>463819</v>
      </c>
      <c r="B94" s="28">
        <v>9.5935483870967726</v>
      </c>
    </row>
    <row r="95" spans="1:2" x14ac:dyDescent="0.3">
      <c r="A95" s="7">
        <v>469704</v>
      </c>
      <c r="B95" s="28">
        <v>7.4967741935483874</v>
      </c>
    </row>
    <row r="96" spans="1:2" x14ac:dyDescent="0.3">
      <c r="A96" s="7">
        <v>469237</v>
      </c>
      <c r="B96" s="28">
        <v>3.9499999999999997</v>
      </c>
    </row>
    <row r="97" spans="1:2" x14ac:dyDescent="0.3">
      <c r="A97" s="7">
        <v>528690</v>
      </c>
      <c r="B97" s="28">
        <v>4.193548387096774</v>
      </c>
    </row>
    <row r="98" spans="1:2" x14ac:dyDescent="0.3">
      <c r="A98" s="7">
        <v>566072</v>
      </c>
      <c r="B98" s="28">
        <v>1.0766666666666669</v>
      </c>
    </row>
    <row r="99" spans="1:2" x14ac:dyDescent="0.3">
      <c r="A99" s="7">
        <v>598427</v>
      </c>
      <c r="B99" s="28">
        <v>1.9419354838709679</v>
      </c>
    </row>
    <row r="100" spans="1:2" x14ac:dyDescent="0.3">
      <c r="A100" s="7">
        <v>589946</v>
      </c>
      <c r="B100" s="28">
        <v>1.2258064516129035</v>
      </c>
    </row>
    <row r="101" spans="1:2" x14ac:dyDescent="0.3">
      <c r="A101" s="7">
        <v>518140</v>
      </c>
      <c r="B101" s="28">
        <v>3.8785714285714286</v>
      </c>
    </row>
    <row r="102" spans="1:2" x14ac:dyDescent="0.3">
      <c r="A102" s="7">
        <v>535502</v>
      </c>
      <c r="B102" s="28">
        <v>5.2935483870967728</v>
      </c>
    </row>
    <row r="103" spans="1:2" x14ac:dyDescent="0.3">
      <c r="A103" s="7">
        <v>484162</v>
      </c>
      <c r="B103" s="28">
        <v>5.42</v>
      </c>
    </row>
    <row r="104" spans="1:2" x14ac:dyDescent="0.3">
      <c r="A104" s="7">
        <v>483409</v>
      </c>
      <c r="B104" s="28">
        <v>5.6806451612903235</v>
      </c>
    </row>
    <row r="105" spans="1:2" x14ac:dyDescent="0.3">
      <c r="A105" s="7">
        <v>458731</v>
      </c>
      <c r="B105" s="28">
        <v>8.1433333333333326</v>
      </c>
    </row>
    <row r="106" spans="1:2" x14ac:dyDescent="0.3">
      <c r="A106" s="7">
        <v>472775</v>
      </c>
      <c r="B106" s="28">
        <v>7.8580645161290308</v>
      </c>
    </row>
    <row r="107" spans="1:2" x14ac:dyDescent="0.3">
      <c r="A107" s="7">
        <v>456706</v>
      </c>
      <c r="B107" s="28">
        <v>5.1838709677419361</v>
      </c>
    </row>
    <row r="108" spans="1:2" x14ac:dyDescent="0.3">
      <c r="A108" s="7">
        <v>468554</v>
      </c>
      <c r="B108" s="28">
        <v>4.4733333333333327</v>
      </c>
    </row>
    <row r="109" spans="1:2" x14ac:dyDescent="0.3">
      <c r="A109" s="7">
        <v>512951</v>
      </c>
      <c r="B109" s="28">
        <v>2.5419354838709673</v>
      </c>
    </row>
    <row r="110" spans="1:2" x14ac:dyDescent="0.3">
      <c r="A110" s="7">
        <v>533249</v>
      </c>
      <c r="B110" s="28">
        <v>1.1066666666666665</v>
      </c>
    </row>
    <row r="111" spans="1:2" x14ac:dyDescent="0.3">
      <c r="A111" s="7">
        <v>575409</v>
      </c>
      <c r="B111" s="28">
        <v>0.61290322580645162</v>
      </c>
    </row>
    <row r="112" spans="1:2" x14ac:dyDescent="0.3">
      <c r="A112" s="7">
        <v>582815</v>
      </c>
      <c r="B112" s="28">
        <v>0.96451612903225814</v>
      </c>
    </row>
    <row r="113" spans="1:2" x14ac:dyDescent="0.3">
      <c r="A113" s="7">
        <v>532745</v>
      </c>
      <c r="B113" s="28">
        <v>3.0964285714285715</v>
      </c>
    </row>
    <row r="114" spans="1:2" x14ac:dyDescent="0.3">
      <c r="A114" s="7">
        <v>549757</v>
      </c>
      <c r="B114" s="28">
        <v>4.9838709677419342</v>
      </c>
    </row>
    <row r="115" spans="1:2" x14ac:dyDescent="0.3">
      <c r="A115" s="7">
        <v>497372</v>
      </c>
      <c r="B115" s="28">
        <v>6.6700000000000008</v>
      </c>
    </row>
    <row r="116" spans="1:2" x14ac:dyDescent="0.3">
      <c r="A116" s="7">
        <v>475098</v>
      </c>
      <c r="B116" s="28">
        <v>6</v>
      </c>
    </row>
    <row r="117" spans="1:2" x14ac:dyDescent="0.3">
      <c r="A117" s="7">
        <v>462062</v>
      </c>
      <c r="B117" s="28">
        <v>6.8233333333333333</v>
      </c>
    </row>
    <row r="118" spans="1:2" x14ac:dyDescent="0.3">
      <c r="A118" s="7">
        <v>475289</v>
      </c>
      <c r="B118" s="28">
        <v>8.4225806451612879</v>
      </c>
    </row>
    <row r="119" spans="1:2" x14ac:dyDescent="0.3">
      <c r="A119" s="7">
        <v>484224</v>
      </c>
      <c r="B119" s="28">
        <v>8.2161290322580651</v>
      </c>
    </row>
    <row r="120" spans="1:2" x14ac:dyDescent="0.3">
      <c r="A120" s="7">
        <v>463618</v>
      </c>
      <c r="B120" s="28">
        <v>5.0600000000000005</v>
      </c>
    </row>
    <row r="121" spans="1:2" x14ac:dyDescent="0.3">
      <c r="A121" s="7">
        <v>528039</v>
      </c>
      <c r="B121" s="28">
        <v>2.838709677419355</v>
      </c>
    </row>
    <row r="122" spans="1:2" x14ac:dyDescent="0.3">
      <c r="A122" s="7">
        <v>535051</v>
      </c>
      <c r="B122" s="28">
        <v>2.6833333333333331</v>
      </c>
    </row>
    <row r="123" spans="1:2" x14ac:dyDescent="0.3">
      <c r="A123" s="7">
        <v>553393</v>
      </c>
      <c r="B123" s="28">
        <v>2.2193548387096778</v>
      </c>
    </row>
    <row r="124" spans="1:2" x14ac:dyDescent="0.3">
      <c r="A124" s="7">
        <v>595164</v>
      </c>
      <c r="B124" s="28">
        <v>1.6161290322580644</v>
      </c>
    </row>
    <row r="125" spans="1:2" x14ac:dyDescent="0.3">
      <c r="A125" s="7">
        <v>536186</v>
      </c>
      <c r="B125" s="28">
        <v>2.2551724137931037</v>
      </c>
    </row>
    <row r="126" spans="1:2" x14ac:dyDescent="0.3">
      <c r="A126" s="7">
        <v>557570</v>
      </c>
      <c r="B126" s="28">
        <v>2.7677419354838708</v>
      </c>
    </row>
    <row r="127" spans="1:2" x14ac:dyDescent="0.3">
      <c r="A127" s="7">
        <v>499540</v>
      </c>
      <c r="B127" s="28">
        <v>5.0466666666666669</v>
      </c>
    </row>
    <row r="128" spans="1:2" x14ac:dyDescent="0.3">
      <c r="A128" s="7">
        <v>486978</v>
      </c>
      <c r="B128" s="28">
        <v>6.5451612903225795</v>
      </c>
    </row>
    <row r="129" spans="1:2" x14ac:dyDescent="0.3">
      <c r="A129" s="7">
        <v>469108</v>
      </c>
      <c r="B129" s="28">
        <v>6.8</v>
      </c>
    </row>
    <row r="130" spans="1:2" x14ac:dyDescent="0.3">
      <c r="A130" s="7">
        <v>462806</v>
      </c>
      <c r="B130" s="28">
        <v>6.5935483870967735</v>
      </c>
    </row>
    <row r="131" spans="1:2" x14ac:dyDescent="0.3">
      <c r="A131" s="7">
        <v>467425</v>
      </c>
      <c r="B131" s="28">
        <v>7.5290322580645164</v>
      </c>
    </row>
    <row r="132" spans="1:2" x14ac:dyDescent="0.3">
      <c r="A132" s="7">
        <v>473494</v>
      </c>
      <c r="B132" s="28">
        <v>7.4900000000000011</v>
      </c>
    </row>
    <row r="133" spans="1:2" x14ac:dyDescent="0.3">
      <c r="A133" s="7">
        <v>528769</v>
      </c>
      <c r="B133" s="28">
        <v>1.7193548387096775</v>
      </c>
    </row>
    <row r="134" spans="1:2" x14ac:dyDescent="0.3">
      <c r="A134" s="7">
        <v>564610</v>
      </c>
      <c r="B134" s="28">
        <v>2.436666666666667</v>
      </c>
    </row>
    <row r="135" spans="1:2" x14ac:dyDescent="0.3">
      <c r="A135" s="7">
        <v>599338</v>
      </c>
      <c r="B135" s="28">
        <v>1.5838709677419358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152"/>
  <sheetViews>
    <sheetView tabSelected="1" topLeftCell="A5" workbookViewId="0">
      <selection activeCell="L153" sqref="L153"/>
    </sheetView>
  </sheetViews>
  <sheetFormatPr defaultRowHeight="14.4" x14ac:dyDescent="0.3"/>
  <sheetData>
    <row r="3" spans="2:15" x14ac:dyDescent="0.3">
      <c r="B3" s="75" t="s">
        <v>101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1"/>
    </row>
    <row r="4" spans="2:15" x14ac:dyDescent="0.3">
      <c r="B4" s="78" t="s">
        <v>50</v>
      </c>
      <c r="C4" s="78" t="s">
        <v>102</v>
      </c>
      <c r="D4" s="78" t="s">
        <v>103</v>
      </c>
      <c r="E4" s="78" t="s">
        <v>104</v>
      </c>
      <c r="F4" s="78" t="s">
        <v>105</v>
      </c>
      <c r="G4" s="78" t="s">
        <v>106</v>
      </c>
      <c r="H4" s="78" t="s">
        <v>107</v>
      </c>
      <c r="I4" s="78" t="s">
        <v>108</v>
      </c>
      <c r="J4" s="78" t="s">
        <v>109</v>
      </c>
      <c r="K4" s="78" t="s">
        <v>110</v>
      </c>
      <c r="L4" s="78" t="s">
        <v>111</v>
      </c>
      <c r="M4" s="78" t="s">
        <v>112</v>
      </c>
      <c r="N4" s="78" t="s">
        <v>113</v>
      </c>
      <c r="O4" s="1"/>
    </row>
    <row r="5" spans="2:15" x14ac:dyDescent="0.3">
      <c r="B5" s="78">
        <v>2006</v>
      </c>
      <c r="C5" s="74">
        <v>2.2709677419354839</v>
      </c>
      <c r="D5" s="74">
        <v>2.6928571428571431</v>
      </c>
      <c r="E5" s="74">
        <v>2.8967741935483859</v>
      </c>
      <c r="F5" s="74">
        <v>4.9433333333333334</v>
      </c>
      <c r="G5" s="74">
        <v>7.1612903225806459</v>
      </c>
      <c r="H5" s="74">
        <v>8.7666666666666675</v>
      </c>
      <c r="I5" s="74">
        <v>10.716129032258069</v>
      </c>
      <c r="J5" s="74">
        <v>4.1354838709677422</v>
      </c>
      <c r="K5" s="74">
        <v>7.2766666666666673</v>
      </c>
      <c r="L5" s="74">
        <v>4.161290322580645</v>
      </c>
      <c r="M5" s="74">
        <v>1.45</v>
      </c>
      <c r="N5" s="74">
        <v>1.5258064516129031</v>
      </c>
      <c r="O5" s="1"/>
    </row>
    <row r="6" spans="2:15" x14ac:dyDescent="0.3">
      <c r="B6" s="78">
        <v>2007</v>
      </c>
      <c r="C6" s="74">
        <v>1.4225806451612903</v>
      </c>
      <c r="D6" s="74">
        <v>2.0535714285714284</v>
      </c>
      <c r="E6" s="74">
        <v>4.3322580645161297</v>
      </c>
      <c r="F6" s="74">
        <v>9.2299999999999986</v>
      </c>
      <c r="G6" s="74">
        <v>7.3451612903225811</v>
      </c>
      <c r="H6" s="74">
        <v>7.5366666666666653</v>
      </c>
      <c r="I6" s="74">
        <v>7.0387096774193552</v>
      </c>
      <c r="J6" s="74">
        <v>6.9290322580645167</v>
      </c>
      <c r="K6" s="74">
        <v>4.7633333333333336</v>
      </c>
      <c r="L6" s="74">
        <v>3.2000000000000006</v>
      </c>
      <c r="M6" s="74">
        <v>1.5233333333333334</v>
      </c>
      <c r="N6" s="74">
        <v>0.84516129032258058</v>
      </c>
      <c r="O6" s="1"/>
    </row>
    <row r="7" spans="2:15" x14ac:dyDescent="0.3">
      <c r="B7" s="78">
        <v>2008</v>
      </c>
      <c r="C7" s="74">
        <v>1.5935483870967742</v>
      </c>
      <c r="D7" s="74">
        <v>3.6689655172413795</v>
      </c>
      <c r="E7" s="74">
        <v>3.661290322580645</v>
      </c>
      <c r="F7" s="74">
        <v>4.3933333333333335</v>
      </c>
      <c r="G7" s="74">
        <v>6.9967741935483874</v>
      </c>
      <c r="H7" s="74">
        <v>7.7633333333333336</v>
      </c>
      <c r="I7" s="74">
        <v>6.4580645161290322</v>
      </c>
      <c r="J7" s="74">
        <v>6.8967741935483886</v>
      </c>
      <c r="K7" s="74">
        <v>4.9133333333333322</v>
      </c>
      <c r="L7" s="74">
        <v>3.6096774193548384</v>
      </c>
      <c r="M7" s="74">
        <v>1.46</v>
      </c>
      <c r="N7" s="74">
        <v>1.3516129032258066</v>
      </c>
      <c r="O7" s="1"/>
    </row>
    <row r="8" spans="2:15" x14ac:dyDescent="0.3">
      <c r="B8" s="78">
        <v>2009</v>
      </c>
      <c r="C8" s="74">
        <v>1.2548387096774196</v>
      </c>
      <c r="D8" s="74">
        <v>1.0571428571428572</v>
      </c>
      <c r="E8" s="74">
        <v>2.1096774193548389</v>
      </c>
      <c r="F8" s="74">
        <v>8.8233333333333341</v>
      </c>
      <c r="G8" s="74">
        <v>6.080645161290323</v>
      </c>
      <c r="H8" s="74">
        <v>5.0599999999999987</v>
      </c>
      <c r="I8" s="74">
        <v>6.6741935483870973</v>
      </c>
      <c r="J8" s="74">
        <v>8.2129032258064498</v>
      </c>
      <c r="K8" s="74">
        <v>5.7966666666666669</v>
      </c>
      <c r="L8" s="74">
        <v>1.9161290322580646</v>
      </c>
      <c r="M8" s="74">
        <v>2.5133333333333336</v>
      </c>
      <c r="N8" s="74">
        <v>1.209677419354839</v>
      </c>
      <c r="O8" s="1"/>
    </row>
    <row r="9" spans="2:15" x14ac:dyDescent="0.3">
      <c r="B9" s="78">
        <v>2010</v>
      </c>
      <c r="C9" s="74">
        <v>0.93548387096774188</v>
      </c>
      <c r="D9" s="74">
        <v>1.675</v>
      </c>
      <c r="E9" s="74">
        <v>4.661290322580645</v>
      </c>
      <c r="F9" s="74">
        <v>7.3166666666666673</v>
      </c>
      <c r="G9" s="74">
        <v>2.6096774193548389</v>
      </c>
      <c r="H9" s="74">
        <v>8.3100000000000023</v>
      </c>
      <c r="I9" s="74">
        <v>8.8258064516129036</v>
      </c>
      <c r="J9" s="74">
        <v>5.8741935483870948</v>
      </c>
      <c r="K9" s="74">
        <v>4.9066666666666663</v>
      </c>
      <c r="L9" s="74">
        <v>4.3774193548387093</v>
      </c>
      <c r="M9" s="74">
        <v>1.9533333333333336</v>
      </c>
      <c r="N9" s="74">
        <v>1.0161290322580645</v>
      </c>
      <c r="O9" s="1"/>
    </row>
    <row r="10" spans="2:15" x14ac:dyDescent="0.3">
      <c r="B10" s="78">
        <v>2011</v>
      </c>
      <c r="C10" s="74">
        <v>1.7838709677419358</v>
      </c>
      <c r="D10" s="74">
        <v>3.6928571428571431</v>
      </c>
      <c r="E10" s="74">
        <v>6.2903225806451637</v>
      </c>
      <c r="F10" s="74">
        <v>7.6733333333333329</v>
      </c>
      <c r="G10" s="74">
        <v>9.622580645161289</v>
      </c>
      <c r="H10" s="74">
        <v>8.3633333333333333</v>
      </c>
      <c r="I10" s="74">
        <v>6.112903225806452</v>
      </c>
      <c r="J10" s="74">
        <v>7.3806451612903237</v>
      </c>
      <c r="K10" s="74">
        <v>7.2333333333333316</v>
      </c>
      <c r="L10" s="74">
        <v>3.8225806451612891</v>
      </c>
      <c r="M10" s="74">
        <v>2.2233333333333336</v>
      </c>
      <c r="N10" s="74">
        <v>1.5225806451612902</v>
      </c>
      <c r="O10" s="1"/>
    </row>
    <row r="11" spans="2:15" x14ac:dyDescent="0.3">
      <c r="B11" s="78">
        <v>2012</v>
      </c>
      <c r="C11" s="74">
        <v>2.5709677419354846</v>
      </c>
      <c r="D11" s="74">
        <v>3.7413793103448274</v>
      </c>
      <c r="E11" s="74">
        <v>6.2967741935483881</v>
      </c>
      <c r="F11" s="74">
        <v>6.5733333333333341</v>
      </c>
      <c r="G11" s="74">
        <v>8.6322580645161278</v>
      </c>
      <c r="H11" s="74">
        <v>7.3466666666666649</v>
      </c>
      <c r="I11" s="74">
        <v>7.4612903225806448</v>
      </c>
      <c r="J11" s="74">
        <v>8.312903225806453</v>
      </c>
      <c r="K11" s="74">
        <v>6.5000000000000009</v>
      </c>
      <c r="L11" s="74">
        <v>3.0741935483870972</v>
      </c>
      <c r="M11" s="74">
        <v>1.3533333333333331</v>
      </c>
      <c r="N11" s="74">
        <v>1.8516129032258064</v>
      </c>
      <c r="O11" s="1"/>
    </row>
    <row r="12" spans="2:15" x14ac:dyDescent="0.3">
      <c r="B12" s="78">
        <v>2013</v>
      </c>
      <c r="C12" s="74">
        <v>0.67096774193548392</v>
      </c>
      <c r="D12" s="74">
        <v>0.91428571428571426</v>
      </c>
      <c r="E12" s="74">
        <v>4.0290322580645164</v>
      </c>
      <c r="F12" s="74">
        <v>4.97</v>
      </c>
      <c r="G12" s="74">
        <v>4.4516129032258052</v>
      </c>
      <c r="H12" s="74">
        <v>6.6899999999999995</v>
      </c>
      <c r="I12" s="74">
        <v>9.5935483870967726</v>
      </c>
      <c r="J12" s="74">
        <v>7.4967741935483874</v>
      </c>
      <c r="K12" s="74">
        <v>3.9499999999999997</v>
      </c>
      <c r="L12" s="74">
        <v>4.193548387096774</v>
      </c>
      <c r="M12" s="74">
        <v>1.0766666666666669</v>
      </c>
      <c r="N12" s="74">
        <v>1.9419354838709679</v>
      </c>
      <c r="O12" s="1"/>
    </row>
    <row r="13" spans="2:15" x14ac:dyDescent="0.3">
      <c r="B13" s="78">
        <v>2014</v>
      </c>
      <c r="C13" s="74">
        <v>1.2258064516129035</v>
      </c>
      <c r="D13" s="74">
        <v>3.8785714285714286</v>
      </c>
      <c r="E13" s="74">
        <v>5.2935483870967728</v>
      </c>
      <c r="F13" s="74">
        <v>5.42</v>
      </c>
      <c r="G13" s="74">
        <v>5.6806451612903235</v>
      </c>
      <c r="H13" s="74">
        <v>8.1433333333333326</v>
      </c>
      <c r="I13" s="74">
        <v>7.8580645161290308</v>
      </c>
      <c r="J13" s="74">
        <v>5.1838709677419361</v>
      </c>
      <c r="K13" s="74">
        <v>4.4733333333333327</v>
      </c>
      <c r="L13" s="74">
        <v>2.5419354838709673</v>
      </c>
      <c r="M13" s="74">
        <v>1.1066666666666665</v>
      </c>
      <c r="N13" s="74">
        <v>0.61290322580645162</v>
      </c>
      <c r="O13" s="1"/>
    </row>
    <row r="14" spans="2:15" x14ac:dyDescent="0.3">
      <c r="B14" s="78">
        <v>2015</v>
      </c>
      <c r="C14" s="74">
        <v>0.96451612903225814</v>
      </c>
      <c r="D14" s="74">
        <v>3.0964285714285715</v>
      </c>
      <c r="E14" s="74">
        <v>4.9838709677419342</v>
      </c>
      <c r="F14" s="74">
        <v>6.6700000000000008</v>
      </c>
      <c r="G14" s="74">
        <v>6</v>
      </c>
      <c r="H14" s="74">
        <v>6.8233333333333333</v>
      </c>
      <c r="I14" s="74">
        <v>8.4225806451612879</v>
      </c>
      <c r="J14" s="74">
        <v>8.2161290322580651</v>
      </c>
      <c r="K14" s="74">
        <v>5.0600000000000005</v>
      </c>
      <c r="L14" s="74">
        <v>2.838709677419355</v>
      </c>
      <c r="M14" s="74">
        <v>2.6833333333333331</v>
      </c>
      <c r="N14" s="74">
        <v>2.2193548387096778</v>
      </c>
      <c r="O14" s="1"/>
    </row>
    <row r="15" spans="2:15" x14ac:dyDescent="0.3">
      <c r="B15" s="78">
        <v>2016</v>
      </c>
      <c r="C15" s="74">
        <v>1.6161290322580644</v>
      </c>
      <c r="D15" s="74">
        <v>2.2551724137931037</v>
      </c>
      <c r="E15" s="74">
        <v>2.7677419354838708</v>
      </c>
      <c r="F15" s="74">
        <v>5.0466666666666669</v>
      </c>
      <c r="G15" s="74">
        <v>6.5451612903225795</v>
      </c>
      <c r="H15" s="74">
        <v>6.8</v>
      </c>
      <c r="I15" s="74">
        <v>6.5935483870967735</v>
      </c>
      <c r="J15" s="74">
        <v>7.5290322580645164</v>
      </c>
      <c r="K15" s="74">
        <v>7.4900000000000011</v>
      </c>
      <c r="L15" s="74">
        <v>1.7193548387096775</v>
      </c>
      <c r="M15" s="74">
        <v>2.436666666666667</v>
      </c>
      <c r="N15" s="74">
        <v>1.5838709677419358</v>
      </c>
      <c r="O15" s="1"/>
    </row>
    <row r="18" spans="1:34" ht="15" x14ac:dyDescent="0.35">
      <c r="A18" s="61" t="s">
        <v>48</v>
      </c>
      <c r="B18" s="61"/>
      <c r="C18" s="62"/>
      <c r="D18" s="6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" x14ac:dyDescent="0.35">
      <c r="A19" s="63" t="s">
        <v>49</v>
      </c>
      <c r="B19" s="63"/>
      <c r="C19" s="64"/>
      <c r="D19" s="6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 x14ac:dyDescent="0.35">
      <c r="A21" s="67" t="s">
        <v>50</v>
      </c>
      <c r="B21" s="67" t="s">
        <v>51</v>
      </c>
      <c r="C21" s="68" t="s">
        <v>52</v>
      </c>
      <c r="D21" s="68" t="s">
        <v>53</v>
      </c>
      <c r="E21" s="68" t="s">
        <v>54</v>
      </c>
      <c r="F21" s="68" t="s">
        <v>55</v>
      </c>
      <c r="G21" s="68" t="s">
        <v>56</v>
      </c>
      <c r="H21" s="68" t="s">
        <v>57</v>
      </c>
      <c r="I21" s="68" t="s">
        <v>58</v>
      </c>
      <c r="J21" s="68" t="s">
        <v>59</v>
      </c>
      <c r="K21" s="68" t="s">
        <v>60</v>
      </c>
      <c r="L21" s="68" t="s">
        <v>61</v>
      </c>
      <c r="M21" s="68" t="s">
        <v>62</v>
      </c>
      <c r="N21" s="68" t="s">
        <v>63</v>
      </c>
      <c r="O21" s="68" t="s">
        <v>64</v>
      </c>
      <c r="P21" s="68" t="s">
        <v>65</v>
      </c>
      <c r="Q21" s="68" t="s">
        <v>66</v>
      </c>
      <c r="R21" s="68" t="s">
        <v>67</v>
      </c>
      <c r="S21" s="68" t="s">
        <v>68</v>
      </c>
      <c r="T21" s="68" t="s">
        <v>69</v>
      </c>
      <c r="U21" s="68" t="s">
        <v>70</v>
      </c>
      <c r="V21" s="68" t="s">
        <v>71</v>
      </c>
      <c r="W21" s="68" t="s">
        <v>72</v>
      </c>
      <c r="X21" s="68" t="s">
        <v>73</v>
      </c>
      <c r="Y21" s="68" t="s">
        <v>74</v>
      </c>
      <c r="Z21" s="68" t="s">
        <v>75</v>
      </c>
      <c r="AA21" s="68" t="s">
        <v>76</v>
      </c>
      <c r="AB21" s="68" t="s">
        <v>77</v>
      </c>
      <c r="AC21" s="68" t="s">
        <v>78</v>
      </c>
      <c r="AD21" s="68" t="s">
        <v>79</v>
      </c>
      <c r="AE21" s="68" t="s">
        <v>80</v>
      </c>
      <c r="AF21" s="68" t="s">
        <v>81</v>
      </c>
      <c r="AG21" s="68" t="s">
        <v>82</v>
      </c>
      <c r="AH21" s="68" t="s">
        <v>83</v>
      </c>
    </row>
    <row r="22" spans="1:34" ht="15" x14ac:dyDescent="0.35">
      <c r="A22" s="67" t="s">
        <v>114</v>
      </c>
      <c r="B22" s="67" t="s">
        <v>85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0.1</v>
      </c>
      <c r="I22" s="69">
        <v>0</v>
      </c>
      <c r="J22" s="69">
        <v>1.3</v>
      </c>
      <c r="K22" s="69">
        <v>5.8</v>
      </c>
      <c r="L22" s="69">
        <v>5.7</v>
      </c>
      <c r="M22" s="69">
        <v>5.9</v>
      </c>
      <c r="N22" s="69">
        <v>0</v>
      </c>
      <c r="O22" s="69">
        <v>1.8</v>
      </c>
      <c r="P22" s="69">
        <v>0</v>
      </c>
      <c r="Q22" s="69">
        <v>3.4</v>
      </c>
      <c r="R22" s="69">
        <v>2.9</v>
      </c>
      <c r="S22" s="69">
        <v>0.6</v>
      </c>
      <c r="T22" s="69">
        <v>0.1</v>
      </c>
      <c r="U22" s="69">
        <v>0.2</v>
      </c>
      <c r="V22" s="69">
        <v>0</v>
      </c>
      <c r="W22" s="69">
        <v>0.1</v>
      </c>
      <c r="X22" s="69">
        <v>3.6</v>
      </c>
      <c r="Y22" s="69">
        <v>6.8</v>
      </c>
      <c r="Z22" s="69">
        <v>7.3</v>
      </c>
      <c r="AA22" s="69">
        <v>0</v>
      </c>
      <c r="AB22" s="69">
        <v>0.8</v>
      </c>
      <c r="AC22" s="69">
        <v>7</v>
      </c>
      <c r="AD22" s="69">
        <v>6</v>
      </c>
      <c r="AE22" s="69">
        <v>6.6</v>
      </c>
      <c r="AF22" s="69">
        <v>2.4</v>
      </c>
      <c r="AG22" s="69">
        <v>2</v>
      </c>
      <c r="AH22" s="70">
        <f>AVERAGE(C22:AG22)</f>
        <v>2.2709677419354839</v>
      </c>
    </row>
    <row r="23" spans="1:34" ht="15" x14ac:dyDescent="0.35">
      <c r="A23" s="67" t="s">
        <v>114</v>
      </c>
      <c r="B23" s="67" t="s">
        <v>86</v>
      </c>
      <c r="C23" s="69">
        <v>5.5</v>
      </c>
      <c r="D23" s="69">
        <v>6.3</v>
      </c>
      <c r="E23" s="69">
        <v>0.5</v>
      </c>
      <c r="F23" s="69">
        <v>0</v>
      </c>
      <c r="G23" s="69">
        <v>2.4</v>
      </c>
      <c r="H23" s="69">
        <v>7.4</v>
      </c>
      <c r="I23" s="69">
        <v>0</v>
      </c>
      <c r="J23" s="69">
        <v>0</v>
      </c>
      <c r="K23" s="69">
        <v>3.7</v>
      </c>
      <c r="L23" s="69">
        <v>0</v>
      </c>
      <c r="M23" s="69">
        <v>1.2</v>
      </c>
      <c r="N23" s="69">
        <v>0.9</v>
      </c>
      <c r="O23" s="69">
        <v>2</v>
      </c>
      <c r="P23" s="69">
        <v>8.1</v>
      </c>
      <c r="Q23" s="69">
        <v>0</v>
      </c>
      <c r="R23" s="69">
        <v>0</v>
      </c>
      <c r="S23" s="69">
        <v>2.7</v>
      </c>
      <c r="T23" s="69">
        <v>1.7</v>
      </c>
      <c r="U23" s="69">
        <v>7.3</v>
      </c>
      <c r="V23" s="69">
        <v>2.1</v>
      </c>
      <c r="W23" s="69">
        <v>0</v>
      </c>
      <c r="X23" s="69">
        <v>0</v>
      </c>
      <c r="Y23" s="69">
        <v>0</v>
      </c>
      <c r="Z23" s="69">
        <v>7.8</v>
      </c>
      <c r="AA23" s="69">
        <v>6.3</v>
      </c>
      <c r="AB23" s="69">
        <v>0.5</v>
      </c>
      <c r="AC23" s="69">
        <v>5.5</v>
      </c>
      <c r="AD23" s="69">
        <v>3.5</v>
      </c>
      <c r="AE23" s="69"/>
      <c r="AF23" s="69"/>
      <c r="AG23" s="69"/>
      <c r="AH23" s="70">
        <f t="shared" ref="AH23:AH86" si="0">AVERAGE(C23:AG23)</f>
        <v>2.6928571428571431</v>
      </c>
    </row>
    <row r="24" spans="1:34" ht="15" x14ac:dyDescent="0.35">
      <c r="A24" s="67" t="s">
        <v>114</v>
      </c>
      <c r="B24" s="67" t="s">
        <v>87</v>
      </c>
      <c r="C24" s="69">
        <v>3.8</v>
      </c>
      <c r="D24" s="69">
        <v>5.2</v>
      </c>
      <c r="E24" s="69">
        <v>3.8</v>
      </c>
      <c r="F24" s="69">
        <v>0.2</v>
      </c>
      <c r="G24" s="69">
        <v>3.3</v>
      </c>
      <c r="H24" s="69">
        <v>2.6</v>
      </c>
      <c r="I24" s="69">
        <v>2.7</v>
      </c>
      <c r="J24" s="69">
        <v>8.9</v>
      </c>
      <c r="K24" s="69">
        <v>0</v>
      </c>
      <c r="L24" s="69">
        <v>3.1</v>
      </c>
      <c r="M24" s="69">
        <v>1.5</v>
      </c>
      <c r="N24" s="69">
        <v>0</v>
      </c>
      <c r="O24" s="69">
        <v>6.8</v>
      </c>
      <c r="P24" s="69">
        <v>0.2</v>
      </c>
      <c r="Q24" s="69">
        <v>0</v>
      </c>
      <c r="R24" s="69">
        <v>0</v>
      </c>
      <c r="S24" s="69">
        <v>0</v>
      </c>
      <c r="T24" s="69">
        <v>0</v>
      </c>
      <c r="U24" s="69">
        <v>6.8</v>
      </c>
      <c r="V24" s="69">
        <v>5.8</v>
      </c>
      <c r="W24" s="69">
        <v>1.8</v>
      </c>
      <c r="X24" s="69">
        <v>1.8</v>
      </c>
      <c r="Y24" s="69">
        <v>7.7</v>
      </c>
      <c r="Z24" s="69">
        <v>9.1999999999999993</v>
      </c>
      <c r="AA24" s="69">
        <v>0.1</v>
      </c>
      <c r="AB24" s="69">
        <v>0</v>
      </c>
      <c r="AC24" s="69">
        <v>6.1</v>
      </c>
      <c r="AD24" s="69">
        <v>0</v>
      </c>
      <c r="AE24" s="69">
        <v>2.2999999999999998</v>
      </c>
      <c r="AF24" s="69">
        <v>3.3</v>
      </c>
      <c r="AG24" s="69">
        <v>2.8</v>
      </c>
      <c r="AH24" s="70">
        <f t="shared" si="0"/>
        <v>2.8967741935483859</v>
      </c>
    </row>
    <row r="25" spans="1:34" ht="15" x14ac:dyDescent="0.35">
      <c r="A25" s="67" t="s">
        <v>114</v>
      </c>
      <c r="B25" s="67" t="s">
        <v>88</v>
      </c>
      <c r="C25" s="69">
        <v>5.3</v>
      </c>
      <c r="D25" s="69">
        <v>4.9000000000000004</v>
      </c>
      <c r="E25" s="69">
        <v>4.5999999999999996</v>
      </c>
      <c r="F25" s="69">
        <v>6.6</v>
      </c>
      <c r="G25" s="69">
        <v>0</v>
      </c>
      <c r="H25" s="69">
        <v>7.8</v>
      </c>
      <c r="I25" s="69">
        <v>10</v>
      </c>
      <c r="J25" s="69">
        <v>11.3</v>
      </c>
      <c r="K25" s="69">
        <v>0</v>
      </c>
      <c r="L25" s="69">
        <v>0</v>
      </c>
      <c r="M25" s="69">
        <v>1.2</v>
      </c>
      <c r="N25" s="69">
        <v>1.4</v>
      </c>
      <c r="O25" s="69">
        <v>0.8</v>
      </c>
      <c r="P25" s="69">
        <v>0</v>
      </c>
      <c r="Q25" s="69">
        <v>8.5</v>
      </c>
      <c r="R25" s="69">
        <v>1.4</v>
      </c>
      <c r="S25" s="69">
        <v>3.5</v>
      </c>
      <c r="T25" s="69">
        <v>4.9000000000000004</v>
      </c>
      <c r="U25" s="69">
        <v>7.3</v>
      </c>
      <c r="V25" s="69">
        <v>9</v>
      </c>
      <c r="W25" s="69">
        <v>9.8000000000000007</v>
      </c>
      <c r="X25" s="69">
        <v>7.7</v>
      </c>
      <c r="Y25" s="69">
        <v>3.5</v>
      </c>
      <c r="Z25" s="69">
        <v>8.1999999999999993</v>
      </c>
      <c r="AA25" s="69">
        <v>12.7</v>
      </c>
      <c r="AB25" s="69">
        <v>7.5</v>
      </c>
      <c r="AC25" s="69">
        <v>2.7</v>
      </c>
      <c r="AD25" s="69">
        <v>0.1</v>
      </c>
      <c r="AE25" s="69">
        <v>0.8</v>
      </c>
      <c r="AF25" s="69">
        <v>6.8</v>
      </c>
      <c r="AG25" s="69"/>
      <c r="AH25" s="70">
        <f t="shared" si="0"/>
        <v>4.9433333333333334</v>
      </c>
    </row>
    <row r="26" spans="1:34" ht="15" x14ac:dyDescent="0.35">
      <c r="A26" s="67" t="s">
        <v>114</v>
      </c>
      <c r="B26" s="67" t="s">
        <v>89</v>
      </c>
      <c r="C26" s="69">
        <v>9.6999999999999993</v>
      </c>
      <c r="D26" s="69">
        <v>5.7</v>
      </c>
      <c r="E26" s="69">
        <v>12.2</v>
      </c>
      <c r="F26" s="69">
        <v>13</v>
      </c>
      <c r="G26" s="69">
        <v>12.8</v>
      </c>
      <c r="H26" s="69">
        <v>10.5</v>
      </c>
      <c r="I26" s="69">
        <v>11.3</v>
      </c>
      <c r="J26" s="69">
        <v>10.199999999999999</v>
      </c>
      <c r="K26" s="69">
        <v>11.2</v>
      </c>
      <c r="L26" s="69">
        <v>12.4</v>
      </c>
      <c r="M26" s="69">
        <v>13.7</v>
      </c>
      <c r="N26" s="69">
        <v>13.6</v>
      </c>
      <c r="O26" s="69">
        <v>4.5999999999999996</v>
      </c>
      <c r="P26" s="69">
        <v>1.3</v>
      </c>
      <c r="Q26" s="69">
        <v>8.3000000000000007</v>
      </c>
      <c r="R26" s="69">
        <v>6.8</v>
      </c>
      <c r="S26" s="69">
        <v>1.2</v>
      </c>
      <c r="T26" s="69">
        <v>0.9</v>
      </c>
      <c r="U26" s="69">
        <v>8.6</v>
      </c>
      <c r="V26" s="69">
        <v>6.3</v>
      </c>
      <c r="W26" s="69">
        <v>7.6</v>
      </c>
      <c r="X26" s="69">
        <v>13</v>
      </c>
      <c r="Y26" s="69">
        <v>0</v>
      </c>
      <c r="Z26" s="69">
        <v>8.6</v>
      </c>
      <c r="AA26" s="69">
        <v>3.7</v>
      </c>
      <c r="AB26" s="69">
        <v>2.1</v>
      </c>
      <c r="AC26" s="69">
        <v>2.2999999999999998</v>
      </c>
      <c r="AD26" s="69">
        <v>6</v>
      </c>
      <c r="AE26" s="69">
        <v>3.2</v>
      </c>
      <c r="AF26" s="69">
        <v>0.4</v>
      </c>
      <c r="AG26" s="69">
        <v>0.8</v>
      </c>
      <c r="AH26" s="70">
        <f t="shared" si="0"/>
        <v>7.1612903225806459</v>
      </c>
    </row>
    <row r="27" spans="1:34" ht="15" x14ac:dyDescent="0.35">
      <c r="A27" s="67" t="s">
        <v>114</v>
      </c>
      <c r="B27" s="67" t="s">
        <v>90</v>
      </c>
      <c r="C27" s="69">
        <v>0.4</v>
      </c>
      <c r="D27" s="69">
        <v>7</v>
      </c>
      <c r="E27" s="69">
        <v>8.6</v>
      </c>
      <c r="F27" s="69">
        <v>0.9</v>
      </c>
      <c r="G27" s="69">
        <v>4.5999999999999996</v>
      </c>
      <c r="H27" s="69">
        <v>4.4000000000000004</v>
      </c>
      <c r="I27" s="69">
        <v>3.5</v>
      </c>
      <c r="J27" s="69">
        <v>12.4</v>
      </c>
      <c r="K27" s="69">
        <v>10.8</v>
      </c>
      <c r="L27" s="69">
        <v>8.3000000000000007</v>
      </c>
      <c r="M27" s="69">
        <v>15</v>
      </c>
      <c r="N27" s="69">
        <v>15.2</v>
      </c>
      <c r="O27" s="69">
        <v>14.5</v>
      </c>
      <c r="P27" s="69">
        <v>14.4</v>
      </c>
      <c r="Q27" s="69">
        <v>11.5</v>
      </c>
      <c r="R27" s="69">
        <v>10.6</v>
      </c>
      <c r="S27" s="69">
        <v>5.6</v>
      </c>
      <c r="T27" s="69">
        <v>13.4</v>
      </c>
      <c r="U27" s="69">
        <v>12</v>
      </c>
      <c r="V27" s="69">
        <v>13.9</v>
      </c>
      <c r="W27" s="69">
        <v>8.5</v>
      </c>
      <c r="X27" s="69">
        <v>10.4</v>
      </c>
      <c r="Y27" s="69">
        <v>7.7</v>
      </c>
      <c r="Z27" s="69">
        <v>11.8</v>
      </c>
      <c r="AA27" s="69">
        <v>9.8000000000000007</v>
      </c>
      <c r="AB27" s="69">
        <v>14.3</v>
      </c>
      <c r="AC27" s="69">
        <v>7.8</v>
      </c>
      <c r="AD27" s="69">
        <v>0.4</v>
      </c>
      <c r="AE27" s="69">
        <v>5.2</v>
      </c>
      <c r="AF27" s="69">
        <v>0.1</v>
      </c>
      <c r="AG27" s="69"/>
      <c r="AH27" s="70">
        <f t="shared" si="0"/>
        <v>8.7666666666666675</v>
      </c>
    </row>
    <row r="28" spans="1:34" ht="15" x14ac:dyDescent="0.35">
      <c r="A28" s="67" t="s">
        <v>114</v>
      </c>
      <c r="B28" s="67" t="s">
        <v>91</v>
      </c>
      <c r="C28" s="69">
        <v>7.6</v>
      </c>
      <c r="D28" s="69">
        <v>14.6</v>
      </c>
      <c r="E28" s="69">
        <v>14.3</v>
      </c>
      <c r="F28" s="69">
        <v>14.8</v>
      </c>
      <c r="G28" s="69">
        <v>15</v>
      </c>
      <c r="H28" s="69">
        <v>12.3</v>
      </c>
      <c r="I28" s="69">
        <v>10.5</v>
      </c>
      <c r="J28" s="69">
        <v>8.9</v>
      </c>
      <c r="K28" s="69">
        <v>9.6999999999999993</v>
      </c>
      <c r="L28" s="69">
        <v>12.5</v>
      </c>
      <c r="M28" s="69">
        <v>14.1</v>
      </c>
      <c r="N28" s="69">
        <v>4.8</v>
      </c>
      <c r="O28" s="69">
        <v>11</v>
      </c>
      <c r="P28" s="69">
        <v>4.8</v>
      </c>
      <c r="Q28" s="69">
        <v>11.8</v>
      </c>
      <c r="R28" s="69">
        <v>14.6</v>
      </c>
      <c r="S28" s="69">
        <v>14.8</v>
      </c>
      <c r="T28" s="69">
        <v>14.7</v>
      </c>
      <c r="U28" s="69">
        <v>14.5</v>
      </c>
      <c r="V28" s="69">
        <v>14.1</v>
      </c>
      <c r="W28" s="69">
        <v>5.0999999999999996</v>
      </c>
      <c r="X28" s="69">
        <v>13.3</v>
      </c>
      <c r="Y28" s="69">
        <v>6.1</v>
      </c>
      <c r="Z28" s="69">
        <v>12.3</v>
      </c>
      <c r="AA28" s="69">
        <v>10.6</v>
      </c>
      <c r="AB28" s="69">
        <v>8.1</v>
      </c>
      <c r="AC28" s="69">
        <v>10.8</v>
      </c>
      <c r="AD28" s="69">
        <v>6.6</v>
      </c>
      <c r="AE28" s="69">
        <v>5.4</v>
      </c>
      <c r="AF28" s="69">
        <v>10</v>
      </c>
      <c r="AG28" s="69">
        <v>4.5</v>
      </c>
      <c r="AH28" s="70">
        <f t="shared" si="0"/>
        <v>10.716129032258069</v>
      </c>
    </row>
    <row r="29" spans="1:34" ht="15" x14ac:dyDescent="0.35">
      <c r="A29" s="67" t="s">
        <v>114</v>
      </c>
      <c r="B29" s="67" t="s">
        <v>92</v>
      </c>
      <c r="C29" s="69">
        <v>2.2000000000000002</v>
      </c>
      <c r="D29" s="69">
        <v>10.4</v>
      </c>
      <c r="E29" s="69">
        <v>0.4</v>
      </c>
      <c r="F29" s="69">
        <v>0.1</v>
      </c>
      <c r="G29" s="69">
        <v>0.3</v>
      </c>
      <c r="H29" s="69">
        <v>0.3</v>
      </c>
      <c r="I29" s="69">
        <v>0</v>
      </c>
      <c r="J29" s="69">
        <v>9.1999999999999993</v>
      </c>
      <c r="K29" s="69">
        <v>5.7</v>
      </c>
      <c r="L29" s="69">
        <v>3</v>
      </c>
      <c r="M29" s="69">
        <v>5.5</v>
      </c>
      <c r="N29" s="69">
        <v>4.7</v>
      </c>
      <c r="O29" s="69">
        <v>2.5</v>
      </c>
      <c r="P29" s="69">
        <v>5.0999999999999996</v>
      </c>
      <c r="Q29" s="69">
        <v>1.3</v>
      </c>
      <c r="R29" s="69">
        <v>8.1</v>
      </c>
      <c r="S29" s="69">
        <v>11.3</v>
      </c>
      <c r="T29" s="69">
        <v>5.5</v>
      </c>
      <c r="U29" s="69">
        <v>12.2</v>
      </c>
      <c r="V29" s="69">
        <v>3</v>
      </c>
      <c r="W29" s="69">
        <v>2.9</v>
      </c>
      <c r="X29" s="69">
        <v>1.4</v>
      </c>
      <c r="Y29" s="69">
        <v>2.2999999999999998</v>
      </c>
      <c r="Z29" s="69">
        <v>8.3000000000000007</v>
      </c>
      <c r="AA29" s="69">
        <v>4.0999999999999996</v>
      </c>
      <c r="AB29" s="69">
        <v>3</v>
      </c>
      <c r="AC29" s="69">
        <v>7</v>
      </c>
      <c r="AD29" s="69">
        <v>3.3</v>
      </c>
      <c r="AE29" s="69">
        <v>1.5</v>
      </c>
      <c r="AF29" s="69">
        <v>2.7</v>
      </c>
      <c r="AG29" s="69">
        <v>0.9</v>
      </c>
      <c r="AH29" s="70">
        <f t="shared" si="0"/>
        <v>4.1354838709677422</v>
      </c>
    </row>
    <row r="30" spans="1:34" ht="15" x14ac:dyDescent="0.35">
      <c r="A30" s="67" t="s">
        <v>114</v>
      </c>
      <c r="B30" s="67" t="s">
        <v>93</v>
      </c>
      <c r="C30" s="69">
        <v>1</v>
      </c>
      <c r="D30" s="69">
        <v>8.6</v>
      </c>
      <c r="E30" s="69">
        <v>0.1</v>
      </c>
      <c r="F30" s="69">
        <v>7</v>
      </c>
      <c r="G30" s="69">
        <v>10.4</v>
      </c>
      <c r="H30" s="69">
        <v>3.8</v>
      </c>
      <c r="I30" s="69">
        <v>11.1</v>
      </c>
      <c r="J30" s="69">
        <v>2</v>
      </c>
      <c r="K30" s="69">
        <v>10.3</v>
      </c>
      <c r="L30" s="69">
        <v>11.2</v>
      </c>
      <c r="M30" s="69">
        <v>11.3</v>
      </c>
      <c r="N30" s="69">
        <v>10.9</v>
      </c>
      <c r="O30" s="69">
        <v>11.1</v>
      </c>
      <c r="P30" s="69">
        <v>11</v>
      </c>
      <c r="Q30" s="69">
        <v>8.1</v>
      </c>
      <c r="R30" s="69">
        <v>5</v>
      </c>
      <c r="S30" s="69">
        <v>9.1</v>
      </c>
      <c r="T30" s="69">
        <v>4.8</v>
      </c>
      <c r="U30" s="69">
        <v>1.4</v>
      </c>
      <c r="V30" s="69">
        <v>5.4</v>
      </c>
      <c r="W30" s="69">
        <v>9.6999999999999993</v>
      </c>
      <c r="X30" s="69">
        <v>10.3</v>
      </c>
      <c r="Y30" s="69">
        <v>10.3</v>
      </c>
      <c r="Z30" s="69">
        <v>10.199999999999999</v>
      </c>
      <c r="AA30" s="69">
        <v>8.3000000000000007</v>
      </c>
      <c r="AB30" s="69">
        <v>8.6999999999999993</v>
      </c>
      <c r="AC30" s="69">
        <v>2.2000000000000002</v>
      </c>
      <c r="AD30" s="69">
        <v>2</v>
      </c>
      <c r="AE30" s="69">
        <v>6.2</v>
      </c>
      <c r="AF30" s="69">
        <v>6.8</v>
      </c>
      <c r="AG30" s="69"/>
      <c r="AH30" s="70">
        <f t="shared" si="0"/>
        <v>7.2766666666666673</v>
      </c>
    </row>
    <row r="31" spans="1:34" ht="15" x14ac:dyDescent="0.35">
      <c r="A31" s="67" t="s">
        <v>114</v>
      </c>
      <c r="B31" s="67" t="s">
        <v>94</v>
      </c>
      <c r="C31" s="69">
        <v>1</v>
      </c>
      <c r="D31" s="69">
        <v>0.1</v>
      </c>
      <c r="E31" s="69">
        <v>0.1</v>
      </c>
      <c r="F31" s="69">
        <v>2.5</v>
      </c>
      <c r="G31" s="69">
        <v>5.0999999999999996</v>
      </c>
      <c r="H31" s="69">
        <v>3</v>
      </c>
      <c r="I31" s="69">
        <v>0</v>
      </c>
      <c r="J31" s="69">
        <v>8.8000000000000007</v>
      </c>
      <c r="K31" s="69">
        <v>8.4</v>
      </c>
      <c r="L31" s="69">
        <v>8.8000000000000007</v>
      </c>
      <c r="M31" s="69">
        <v>5.8</v>
      </c>
      <c r="N31" s="69">
        <v>7.1</v>
      </c>
      <c r="O31" s="69">
        <v>1.7</v>
      </c>
      <c r="P31" s="69">
        <v>7.3</v>
      </c>
      <c r="Q31" s="69">
        <v>0.4</v>
      </c>
      <c r="R31" s="69">
        <v>3.3</v>
      </c>
      <c r="S31" s="69">
        <v>7.9</v>
      </c>
      <c r="T31" s="69">
        <v>8</v>
      </c>
      <c r="U31" s="69">
        <v>7.1</v>
      </c>
      <c r="V31" s="69">
        <v>2.5</v>
      </c>
      <c r="W31" s="69">
        <v>0.2</v>
      </c>
      <c r="X31" s="69">
        <v>5.9</v>
      </c>
      <c r="Y31" s="69">
        <v>0</v>
      </c>
      <c r="Z31" s="69">
        <v>1.5</v>
      </c>
      <c r="AA31" s="69">
        <v>8.1</v>
      </c>
      <c r="AB31" s="69">
        <v>6.9</v>
      </c>
      <c r="AC31" s="69">
        <v>3.5</v>
      </c>
      <c r="AD31" s="69">
        <v>2.9</v>
      </c>
      <c r="AE31" s="69">
        <v>1.6</v>
      </c>
      <c r="AF31" s="69">
        <v>7.2</v>
      </c>
      <c r="AG31" s="69">
        <v>2.2999999999999998</v>
      </c>
      <c r="AH31" s="70">
        <f t="shared" si="0"/>
        <v>4.161290322580645</v>
      </c>
    </row>
    <row r="32" spans="1:34" ht="15" x14ac:dyDescent="0.35">
      <c r="A32" s="67" t="s">
        <v>114</v>
      </c>
      <c r="B32" s="67" t="s">
        <v>95</v>
      </c>
      <c r="C32" s="69">
        <v>4</v>
      </c>
      <c r="D32" s="69">
        <v>4.8</v>
      </c>
      <c r="E32" s="69">
        <v>4.3</v>
      </c>
      <c r="F32" s="69">
        <v>0</v>
      </c>
      <c r="G32" s="69">
        <v>0</v>
      </c>
      <c r="H32" s="69">
        <v>0</v>
      </c>
      <c r="I32" s="69">
        <v>3.4</v>
      </c>
      <c r="J32" s="69">
        <v>5.3</v>
      </c>
      <c r="K32" s="69">
        <v>0.8</v>
      </c>
      <c r="L32" s="69">
        <v>0.9</v>
      </c>
      <c r="M32" s="69">
        <v>0</v>
      </c>
      <c r="N32" s="69">
        <v>1.5</v>
      </c>
      <c r="O32" s="69">
        <v>0</v>
      </c>
      <c r="P32" s="69">
        <v>0.9</v>
      </c>
      <c r="Q32" s="69">
        <v>7.6</v>
      </c>
      <c r="R32" s="69">
        <v>1.5</v>
      </c>
      <c r="S32" s="69">
        <v>0.1</v>
      </c>
      <c r="T32" s="69">
        <v>0.4</v>
      </c>
      <c r="U32" s="69">
        <v>0</v>
      </c>
      <c r="V32" s="69">
        <v>0</v>
      </c>
      <c r="W32" s="69">
        <v>0</v>
      </c>
      <c r="X32" s="69">
        <v>0.1</v>
      </c>
      <c r="Y32" s="69">
        <v>4.2</v>
      </c>
      <c r="Z32" s="69">
        <v>2.4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1.3</v>
      </c>
      <c r="AG32" s="69"/>
      <c r="AH32" s="70">
        <f t="shared" si="0"/>
        <v>1.45</v>
      </c>
    </row>
    <row r="33" spans="1:34" ht="15" x14ac:dyDescent="0.35">
      <c r="A33" s="67" t="s">
        <v>114</v>
      </c>
      <c r="B33" s="67" t="s">
        <v>96</v>
      </c>
      <c r="C33" s="69">
        <v>0</v>
      </c>
      <c r="D33" s="69">
        <v>0</v>
      </c>
      <c r="E33" s="69">
        <v>0.3</v>
      </c>
      <c r="F33" s="69">
        <v>0.3</v>
      </c>
      <c r="G33" s="69">
        <v>0.1</v>
      </c>
      <c r="H33" s="69">
        <v>3.2</v>
      </c>
      <c r="I33" s="69">
        <v>5.6</v>
      </c>
      <c r="J33" s="69">
        <v>5.0999999999999996</v>
      </c>
      <c r="K33" s="69">
        <v>0</v>
      </c>
      <c r="L33" s="69">
        <v>0.2</v>
      </c>
      <c r="M33" s="69">
        <v>4.0999999999999996</v>
      </c>
      <c r="N33" s="69">
        <v>0.1</v>
      </c>
      <c r="O33" s="69">
        <v>0</v>
      </c>
      <c r="P33" s="69">
        <v>5.5</v>
      </c>
      <c r="Q33" s="69">
        <v>5.8</v>
      </c>
      <c r="R33" s="69">
        <v>5.4</v>
      </c>
      <c r="S33" s="69">
        <v>0.1</v>
      </c>
      <c r="T33" s="69">
        <v>0</v>
      </c>
      <c r="U33" s="69">
        <v>0</v>
      </c>
      <c r="V33" s="69">
        <v>0</v>
      </c>
      <c r="W33" s="69">
        <v>0.4</v>
      </c>
      <c r="X33" s="69">
        <v>0</v>
      </c>
      <c r="Y33" s="69">
        <v>0</v>
      </c>
      <c r="Z33" s="69">
        <v>0</v>
      </c>
      <c r="AA33" s="69">
        <v>0</v>
      </c>
      <c r="AB33" s="69">
        <v>3.3</v>
      </c>
      <c r="AC33" s="69">
        <v>3.1</v>
      </c>
      <c r="AD33" s="69">
        <v>0</v>
      </c>
      <c r="AE33" s="69">
        <v>0</v>
      </c>
      <c r="AF33" s="69">
        <v>0.8</v>
      </c>
      <c r="AG33" s="69">
        <v>3.9</v>
      </c>
      <c r="AH33" s="70">
        <f t="shared" si="0"/>
        <v>1.5258064516129031</v>
      </c>
    </row>
    <row r="34" spans="1:34" ht="15" x14ac:dyDescent="0.35">
      <c r="A34" s="67" t="s">
        <v>115</v>
      </c>
      <c r="B34" s="67" t="s">
        <v>85</v>
      </c>
      <c r="C34" s="69">
        <v>0.7</v>
      </c>
      <c r="D34" s="69">
        <v>1.2</v>
      </c>
      <c r="E34" s="69">
        <v>0</v>
      </c>
      <c r="F34" s="69">
        <v>0</v>
      </c>
      <c r="G34" s="69">
        <v>0.1</v>
      </c>
      <c r="H34" s="69">
        <v>0.5</v>
      </c>
      <c r="I34" s="69">
        <v>0.3</v>
      </c>
      <c r="J34" s="69">
        <v>0.4</v>
      </c>
      <c r="K34" s="69">
        <v>0</v>
      </c>
      <c r="L34" s="69">
        <v>4.9000000000000004</v>
      </c>
      <c r="M34" s="69">
        <v>0.5</v>
      </c>
      <c r="N34" s="69">
        <v>2.2999999999999998</v>
      </c>
      <c r="O34" s="69">
        <v>0</v>
      </c>
      <c r="P34" s="69">
        <v>2.9</v>
      </c>
      <c r="Q34" s="69">
        <v>6.9</v>
      </c>
      <c r="R34" s="69">
        <v>4</v>
      </c>
      <c r="S34" s="69">
        <v>0.5</v>
      </c>
      <c r="T34" s="69">
        <v>0</v>
      </c>
      <c r="U34" s="69">
        <v>1</v>
      </c>
      <c r="V34" s="69">
        <v>0</v>
      </c>
      <c r="W34" s="69">
        <v>4.5999999999999996</v>
      </c>
      <c r="X34" s="69">
        <v>0.2</v>
      </c>
      <c r="Y34" s="69">
        <v>0</v>
      </c>
      <c r="Z34" s="69">
        <v>0</v>
      </c>
      <c r="AA34" s="69">
        <v>5</v>
      </c>
      <c r="AB34" s="69">
        <v>5.9</v>
      </c>
      <c r="AC34" s="69">
        <v>1.1000000000000001</v>
      </c>
      <c r="AD34" s="69">
        <v>0</v>
      </c>
      <c r="AE34" s="69">
        <v>0</v>
      </c>
      <c r="AF34" s="69">
        <v>0.2</v>
      </c>
      <c r="AG34" s="69">
        <v>0.9</v>
      </c>
      <c r="AH34" s="70">
        <f t="shared" si="0"/>
        <v>1.4225806451612903</v>
      </c>
    </row>
    <row r="35" spans="1:34" ht="15" x14ac:dyDescent="0.35">
      <c r="A35" s="67" t="s">
        <v>115</v>
      </c>
      <c r="B35" s="67" t="s">
        <v>86</v>
      </c>
      <c r="C35" s="69">
        <v>1.3</v>
      </c>
      <c r="D35" s="69">
        <v>0</v>
      </c>
      <c r="E35" s="69">
        <v>0.3</v>
      </c>
      <c r="F35" s="69">
        <v>1.4</v>
      </c>
      <c r="G35" s="69">
        <v>3.9</v>
      </c>
      <c r="H35" s="69">
        <v>0</v>
      </c>
      <c r="I35" s="69">
        <v>0.3</v>
      </c>
      <c r="J35" s="69">
        <v>0.1</v>
      </c>
      <c r="K35" s="69">
        <v>2.2999999999999998</v>
      </c>
      <c r="L35" s="69">
        <v>6.8</v>
      </c>
      <c r="M35" s="69">
        <v>1.9</v>
      </c>
      <c r="N35" s="69">
        <v>0.7</v>
      </c>
      <c r="O35" s="69">
        <v>1.8</v>
      </c>
      <c r="P35" s="69">
        <v>4.0999999999999996</v>
      </c>
      <c r="Q35" s="69">
        <v>0</v>
      </c>
      <c r="R35" s="69">
        <v>0</v>
      </c>
      <c r="S35" s="69">
        <v>6.2</v>
      </c>
      <c r="T35" s="69">
        <v>8.9</v>
      </c>
      <c r="U35" s="69">
        <v>0</v>
      </c>
      <c r="V35" s="69">
        <v>0.8</v>
      </c>
      <c r="W35" s="69">
        <v>2.2999999999999998</v>
      </c>
      <c r="X35" s="69">
        <v>6.6</v>
      </c>
      <c r="Y35" s="69">
        <v>3.8</v>
      </c>
      <c r="Z35" s="69">
        <v>0</v>
      </c>
      <c r="AA35" s="69">
        <v>2.1</v>
      </c>
      <c r="AB35" s="69">
        <v>0.5</v>
      </c>
      <c r="AC35" s="69">
        <v>0.2</v>
      </c>
      <c r="AD35" s="69">
        <v>1.2</v>
      </c>
      <c r="AE35" s="69"/>
      <c r="AF35" s="69"/>
      <c r="AG35" s="69"/>
      <c r="AH35" s="70">
        <f t="shared" si="0"/>
        <v>2.0535714285714284</v>
      </c>
    </row>
    <row r="36" spans="1:34" ht="15" x14ac:dyDescent="0.35">
      <c r="A36" s="67" t="s">
        <v>115</v>
      </c>
      <c r="B36" s="67" t="s">
        <v>87</v>
      </c>
      <c r="C36" s="69">
        <v>0</v>
      </c>
      <c r="D36" s="69">
        <v>2.1</v>
      </c>
      <c r="E36" s="69">
        <v>1.6</v>
      </c>
      <c r="F36" s="69">
        <v>1.6</v>
      </c>
      <c r="G36" s="69">
        <v>3.1</v>
      </c>
      <c r="H36" s="69">
        <v>6.1</v>
      </c>
      <c r="I36" s="69">
        <v>9.1</v>
      </c>
      <c r="J36" s="69">
        <v>0</v>
      </c>
      <c r="K36" s="69">
        <v>5.6</v>
      </c>
      <c r="L36" s="69">
        <v>1.1000000000000001</v>
      </c>
      <c r="M36" s="69">
        <v>9.8000000000000007</v>
      </c>
      <c r="N36" s="69">
        <v>9.8000000000000007</v>
      </c>
      <c r="O36" s="69">
        <v>9.9</v>
      </c>
      <c r="P36" s="69">
        <v>5.3</v>
      </c>
      <c r="Q36" s="69">
        <v>9</v>
      </c>
      <c r="R36" s="69">
        <v>9.4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2.2999999999999998</v>
      </c>
      <c r="Z36" s="69">
        <v>0.1</v>
      </c>
      <c r="AA36" s="69">
        <v>9.1999999999999993</v>
      </c>
      <c r="AB36" s="69">
        <v>10.7</v>
      </c>
      <c r="AC36" s="69">
        <v>10.6</v>
      </c>
      <c r="AD36" s="69">
        <v>7.5</v>
      </c>
      <c r="AE36" s="69">
        <v>2.2000000000000002</v>
      </c>
      <c r="AF36" s="69">
        <v>4.5999999999999996</v>
      </c>
      <c r="AG36" s="69">
        <v>3.6</v>
      </c>
      <c r="AH36" s="70">
        <f t="shared" si="0"/>
        <v>4.3322580645161297</v>
      </c>
    </row>
    <row r="37" spans="1:34" ht="15" x14ac:dyDescent="0.35">
      <c r="A37" s="67" t="s">
        <v>115</v>
      </c>
      <c r="B37" s="67" t="s">
        <v>88</v>
      </c>
      <c r="C37" s="69">
        <v>9.6</v>
      </c>
      <c r="D37" s="69">
        <v>10.8</v>
      </c>
      <c r="E37" s="69">
        <v>3</v>
      </c>
      <c r="F37" s="69">
        <v>3.9</v>
      </c>
      <c r="G37" s="69">
        <v>9.8000000000000007</v>
      </c>
      <c r="H37" s="69">
        <v>4.7</v>
      </c>
      <c r="I37" s="69">
        <v>2</v>
      </c>
      <c r="J37" s="69">
        <v>3.6</v>
      </c>
      <c r="K37" s="69">
        <v>6.7</v>
      </c>
      <c r="L37" s="69">
        <v>3.4</v>
      </c>
      <c r="M37" s="69">
        <v>3.3</v>
      </c>
      <c r="N37" s="69">
        <v>12.2</v>
      </c>
      <c r="O37" s="69">
        <v>12.4</v>
      </c>
      <c r="P37" s="69">
        <v>12.8</v>
      </c>
      <c r="Q37" s="69">
        <v>12.3</v>
      </c>
      <c r="R37" s="69">
        <v>12.8</v>
      </c>
      <c r="S37" s="69">
        <v>11.4</v>
      </c>
      <c r="T37" s="69">
        <v>2.8</v>
      </c>
      <c r="U37" s="69">
        <v>12.9</v>
      </c>
      <c r="V37" s="69">
        <v>11.1</v>
      </c>
      <c r="W37" s="69">
        <v>12.4</v>
      </c>
      <c r="X37" s="69">
        <v>12.9</v>
      </c>
      <c r="Y37" s="69">
        <v>12.5</v>
      </c>
      <c r="Z37" s="69">
        <v>3.6</v>
      </c>
      <c r="AA37" s="69">
        <v>10.5</v>
      </c>
      <c r="AB37" s="69">
        <v>13.2</v>
      </c>
      <c r="AC37" s="69">
        <v>13.4</v>
      </c>
      <c r="AD37" s="69">
        <v>13.5</v>
      </c>
      <c r="AE37" s="69">
        <v>9.6999999999999993</v>
      </c>
      <c r="AF37" s="69">
        <v>13.7</v>
      </c>
      <c r="AG37" s="69"/>
      <c r="AH37" s="70">
        <f t="shared" si="0"/>
        <v>9.2299999999999986</v>
      </c>
    </row>
    <row r="38" spans="1:34" ht="15" x14ac:dyDescent="0.35">
      <c r="A38" s="67" t="s">
        <v>115</v>
      </c>
      <c r="B38" s="67" t="s">
        <v>89</v>
      </c>
      <c r="C38" s="69">
        <v>13.7</v>
      </c>
      <c r="D38" s="69">
        <v>13.9</v>
      </c>
      <c r="E38" s="69">
        <v>13.4</v>
      </c>
      <c r="F38" s="69">
        <v>8</v>
      </c>
      <c r="G38" s="69">
        <v>0.2</v>
      </c>
      <c r="H38" s="69">
        <v>0</v>
      </c>
      <c r="I38" s="69">
        <v>1.4</v>
      </c>
      <c r="J38" s="69">
        <v>1.6</v>
      </c>
      <c r="K38" s="69">
        <v>1.6</v>
      </c>
      <c r="L38" s="69">
        <v>2.7</v>
      </c>
      <c r="M38" s="69">
        <v>5</v>
      </c>
      <c r="N38" s="69">
        <v>4.5999999999999996</v>
      </c>
      <c r="O38" s="69">
        <v>13.5</v>
      </c>
      <c r="P38" s="69">
        <v>10.6</v>
      </c>
      <c r="Q38" s="69">
        <v>1.1000000000000001</v>
      </c>
      <c r="R38" s="69">
        <v>5.4</v>
      </c>
      <c r="S38" s="69">
        <v>4.5</v>
      </c>
      <c r="T38" s="69">
        <v>13.9</v>
      </c>
      <c r="U38" s="69">
        <v>14.5</v>
      </c>
      <c r="V38" s="69">
        <v>13.4</v>
      </c>
      <c r="W38" s="69">
        <v>13.6</v>
      </c>
      <c r="X38" s="69">
        <v>8.9</v>
      </c>
      <c r="Y38" s="69">
        <v>7.3</v>
      </c>
      <c r="Z38" s="69">
        <v>14.2</v>
      </c>
      <c r="AA38" s="69">
        <v>8.8000000000000007</v>
      </c>
      <c r="AB38" s="69">
        <v>6.7</v>
      </c>
      <c r="AC38" s="69">
        <v>8.8000000000000007</v>
      </c>
      <c r="AD38" s="69">
        <v>6.1</v>
      </c>
      <c r="AE38" s="69">
        <v>4</v>
      </c>
      <c r="AF38" s="69">
        <v>0.2</v>
      </c>
      <c r="AG38" s="69">
        <v>6.1</v>
      </c>
      <c r="AH38" s="70">
        <f t="shared" si="0"/>
        <v>7.3451612903225811</v>
      </c>
    </row>
    <row r="39" spans="1:34" ht="15" x14ac:dyDescent="0.35">
      <c r="A39" s="67" t="s">
        <v>115</v>
      </c>
      <c r="B39" s="67" t="s">
        <v>90</v>
      </c>
      <c r="C39" s="69">
        <v>12.2</v>
      </c>
      <c r="D39" s="69">
        <v>1.2</v>
      </c>
      <c r="E39" s="69">
        <v>0</v>
      </c>
      <c r="F39" s="69">
        <v>1.5</v>
      </c>
      <c r="G39" s="69">
        <v>8</v>
      </c>
      <c r="H39" s="69">
        <v>7.5</v>
      </c>
      <c r="I39" s="69">
        <v>10.3</v>
      </c>
      <c r="J39" s="69">
        <v>13.2</v>
      </c>
      <c r="K39" s="69">
        <v>9.5</v>
      </c>
      <c r="L39" s="69">
        <v>11.4</v>
      </c>
      <c r="M39" s="69">
        <v>9</v>
      </c>
      <c r="N39" s="69">
        <v>10.3</v>
      </c>
      <c r="O39" s="69">
        <v>8.3000000000000007</v>
      </c>
      <c r="P39" s="69">
        <v>9.4</v>
      </c>
      <c r="Q39" s="69">
        <v>8.9</v>
      </c>
      <c r="R39" s="69">
        <v>8.1</v>
      </c>
      <c r="S39" s="69">
        <v>10.9</v>
      </c>
      <c r="T39" s="69">
        <v>7.2</v>
      </c>
      <c r="U39" s="69">
        <v>9.6999999999999993</v>
      </c>
      <c r="V39" s="69">
        <v>12.6</v>
      </c>
      <c r="W39" s="69">
        <v>3.6</v>
      </c>
      <c r="X39" s="69">
        <v>3.3</v>
      </c>
      <c r="Y39" s="69">
        <v>9.1999999999999993</v>
      </c>
      <c r="Z39" s="69">
        <v>13.3</v>
      </c>
      <c r="AA39" s="69">
        <v>7.6</v>
      </c>
      <c r="AB39" s="69">
        <v>4.0999999999999996</v>
      </c>
      <c r="AC39" s="69">
        <v>5.3</v>
      </c>
      <c r="AD39" s="69">
        <v>3.1</v>
      </c>
      <c r="AE39" s="69">
        <v>4.2</v>
      </c>
      <c r="AF39" s="69">
        <v>3.2</v>
      </c>
      <c r="AG39" s="69"/>
      <c r="AH39" s="70">
        <f t="shared" si="0"/>
        <v>7.5366666666666653</v>
      </c>
    </row>
    <row r="40" spans="1:34" ht="15" x14ac:dyDescent="0.35">
      <c r="A40" s="67" t="s">
        <v>115</v>
      </c>
      <c r="B40" s="67" t="s">
        <v>91</v>
      </c>
      <c r="C40" s="69">
        <v>11.4</v>
      </c>
      <c r="D40" s="69">
        <v>1.3</v>
      </c>
      <c r="E40" s="69">
        <v>6.5</v>
      </c>
      <c r="F40" s="69">
        <v>5.0999999999999996</v>
      </c>
      <c r="G40" s="69">
        <v>1.5</v>
      </c>
      <c r="H40" s="69">
        <v>4.2</v>
      </c>
      <c r="I40" s="69">
        <v>11.6</v>
      </c>
      <c r="J40" s="69">
        <v>11.8</v>
      </c>
      <c r="K40" s="69">
        <v>0.4</v>
      </c>
      <c r="L40" s="69">
        <v>0.7</v>
      </c>
      <c r="M40" s="69">
        <v>5.8</v>
      </c>
      <c r="N40" s="69">
        <v>3.4</v>
      </c>
      <c r="O40" s="69">
        <v>5.6</v>
      </c>
      <c r="P40" s="69">
        <v>14</v>
      </c>
      <c r="Q40" s="69">
        <v>14.8</v>
      </c>
      <c r="R40" s="69">
        <v>12.1</v>
      </c>
      <c r="S40" s="69">
        <v>12.6</v>
      </c>
      <c r="T40" s="69">
        <v>7.7</v>
      </c>
      <c r="U40" s="69">
        <v>8.3000000000000007</v>
      </c>
      <c r="V40" s="69">
        <v>9.8000000000000007</v>
      </c>
      <c r="W40" s="69">
        <v>9.5</v>
      </c>
      <c r="X40" s="69">
        <v>4.8</v>
      </c>
      <c r="Y40" s="69">
        <v>11.6</v>
      </c>
      <c r="Z40" s="69">
        <v>3</v>
      </c>
      <c r="AA40" s="69">
        <v>6.9</v>
      </c>
      <c r="AB40" s="69">
        <v>14.2</v>
      </c>
      <c r="AC40" s="69">
        <v>7.8</v>
      </c>
      <c r="AD40" s="69">
        <v>1.6</v>
      </c>
      <c r="AE40" s="69">
        <v>2.8</v>
      </c>
      <c r="AF40" s="69">
        <v>3.1</v>
      </c>
      <c r="AG40" s="69">
        <v>4.3</v>
      </c>
      <c r="AH40" s="70">
        <f t="shared" si="0"/>
        <v>7.0387096774193552</v>
      </c>
    </row>
    <row r="41" spans="1:34" ht="15" x14ac:dyDescent="0.35">
      <c r="A41" s="67" t="s">
        <v>115</v>
      </c>
      <c r="B41" s="67" t="s">
        <v>92</v>
      </c>
      <c r="C41" s="69">
        <v>11.4</v>
      </c>
      <c r="D41" s="69">
        <v>10.9</v>
      </c>
      <c r="E41" s="69">
        <v>5.6</v>
      </c>
      <c r="F41" s="69">
        <v>10.4</v>
      </c>
      <c r="G41" s="69">
        <v>14</v>
      </c>
      <c r="H41" s="69">
        <v>13.1</v>
      </c>
      <c r="I41" s="69">
        <v>11.6</v>
      </c>
      <c r="J41" s="69">
        <v>6.2</v>
      </c>
      <c r="K41" s="69">
        <v>4.8</v>
      </c>
      <c r="L41" s="69">
        <v>0.7</v>
      </c>
      <c r="M41" s="69">
        <v>0.6</v>
      </c>
      <c r="N41" s="69">
        <v>1.6</v>
      </c>
      <c r="O41" s="69">
        <v>9.5</v>
      </c>
      <c r="P41" s="69">
        <v>10.1</v>
      </c>
      <c r="Q41" s="69">
        <v>8.4</v>
      </c>
      <c r="R41" s="69">
        <v>2.2999999999999998</v>
      </c>
      <c r="S41" s="69">
        <v>0.4</v>
      </c>
      <c r="T41" s="69">
        <v>9.4</v>
      </c>
      <c r="U41" s="69">
        <v>9.9</v>
      </c>
      <c r="V41" s="69">
        <v>3.3</v>
      </c>
      <c r="W41" s="69">
        <v>3.4</v>
      </c>
      <c r="X41" s="69">
        <v>5</v>
      </c>
      <c r="Y41" s="69">
        <v>9.1</v>
      </c>
      <c r="Z41" s="69">
        <v>11.5</v>
      </c>
      <c r="AA41" s="69">
        <v>10.4</v>
      </c>
      <c r="AB41" s="69">
        <v>9.4</v>
      </c>
      <c r="AC41" s="69">
        <v>7.3</v>
      </c>
      <c r="AD41" s="69">
        <v>2.5</v>
      </c>
      <c r="AE41" s="69">
        <v>2.4</v>
      </c>
      <c r="AF41" s="69">
        <v>8.6999999999999993</v>
      </c>
      <c r="AG41" s="69">
        <v>0.9</v>
      </c>
      <c r="AH41" s="70">
        <f t="shared" si="0"/>
        <v>6.9290322580645167</v>
      </c>
    </row>
    <row r="42" spans="1:34" ht="15" x14ac:dyDescent="0.35">
      <c r="A42" s="67" t="s">
        <v>115</v>
      </c>
      <c r="B42" s="67" t="s">
        <v>93</v>
      </c>
      <c r="C42" s="69">
        <v>2.4</v>
      </c>
      <c r="D42" s="69">
        <v>6.3</v>
      </c>
      <c r="E42" s="69">
        <v>0.5</v>
      </c>
      <c r="F42" s="69">
        <v>5.0999999999999996</v>
      </c>
      <c r="G42" s="69">
        <v>1.6</v>
      </c>
      <c r="H42" s="69">
        <v>0</v>
      </c>
      <c r="I42" s="69">
        <v>0.1</v>
      </c>
      <c r="J42" s="69">
        <v>0</v>
      </c>
      <c r="K42" s="69">
        <v>1.2</v>
      </c>
      <c r="L42" s="69">
        <v>0</v>
      </c>
      <c r="M42" s="69">
        <v>0.6</v>
      </c>
      <c r="N42" s="69">
        <v>3.3</v>
      </c>
      <c r="O42" s="69">
        <v>4.3</v>
      </c>
      <c r="P42" s="69">
        <v>9.1</v>
      </c>
      <c r="Q42" s="69">
        <v>8</v>
      </c>
      <c r="R42" s="69">
        <v>11.6</v>
      </c>
      <c r="S42" s="69">
        <v>9.6999999999999993</v>
      </c>
      <c r="T42" s="69">
        <v>0.6</v>
      </c>
      <c r="U42" s="69">
        <v>5.5</v>
      </c>
      <c r="V42" s="69">
        <v>10.7</v>
      </c>
      <c r="W42" s="69">
        <v>11.6</v>
      </c>
      <c r="X42" s="69">
        <v>10.4</v>
      </c>
      <c r="Y42" s="69">
        <v>11.2</v>
      </c>
      <c r="Z42" s="69">
        <v>11.2</v>
      </c>
      <c r="AA42" s="69">
        <v>2.8</v>
      </c>
      <c r="AB42" s="69">
        <v>1.7</v>
      </c>
      <c r="AC42" s="69">
        <v>0.3</v>
      </c>
      <c r="AD42" s="69">
        <v>1.3</v>
      </c>
      <c r="AE42" s="69">
        <v>1.2</v>
      </c>
      <c r="AF42" s="69">
        <v>10.6</v>
      </c>
      <c r="AG42" s="69"/>
      <c r="AH42" s="70">
        <f t="shared" si="0"/>
        <v>4.7633333333333336</v>
      </c>
    </row>
    <row r="43" spans="1:34" ht="15" x14ac:dyDescent="0.35">
      <c r="A43" s="67" t="s">
        <v>115</v>
      </c>
      <c r="B43" s="67" t="s">
        <v>94</v>
      </c>
      <c r="C43" s="69">
        <v>8.6</v>
      </c>
      <c r="D43" s="69">
        <v>1.4</v>
      </c>
      <c r="E43" s="69">
        <v>1.3</v>
      </c>
      <c r="F43" s="69">
        <v>0.6</v>
      </c>
      <c r="G43" s="69">
        <v>1.2</v>
      </c>
      <c r="H43" s="69">
        <v>1.2</v>
      </c>
      <c r="I43" s="69">
        <v>0.3</v>
      </c>
      <c r="J43" s="69">
        <v>8.6</v>
      </c>
      <c r="K43" s="69">
        <v>1.2</v>
      </c>
      <c r="L43" s="69">
        <v>1.5</v>
      </c>
      <c r="M43" s="69">
        <v>3.8</v>
      </c>
      <c r="N43" s="69">
        <v>0</v>
      </c>
      <c r="O43" s="69">
        <v>7</v>
      </c>
      <c r="P43" s="69">
        <v>9.1</v>
      </c>
      <c r="Q43" s="69">
        <v>10</v>
      </c>
      <c r="R43" s="69">
        <v>9.6</v>
      </c>
      <c r="S43" s="69">
        <v>9</v>
      </c>
      <c r="T43" s="69">
        <v>2.9</v>
      </c>
      <c r="U43" s="69">
        <v>3.7</v>
      </c>
      <c r="V43" s="69">
        <v>0</v>
      </c>
      <c r="W43" s="69">
        <v>1.5</v>
      </c>
      <c r="X43" s="69">
        <v>6.2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3.5</v>
      </c>
      <c r="AE43" s="69">
        <v>2.2000000000000002</v>
      </c>
      <c r="AF43" s="69">
        <v>0</v>
      </c>
      <c r="AG43" s="69">
        <v>4.8</v>
      </c>
      <c r="AH43" s="70">
        <f t="shared" si="0"/>
        <v>3.2000000000000006</v>
      </c>
    </row>
    <row r="44" spans="1:34" ht="15" x14ac:dyDescent="0.35">
      <c r="A44" s="67" t="s">
        <v>115</v>
      </c>
      <c r="B44" s="67" t="s">
        <v>95</v>
      </c>
      <c r="C44" s="69">
        <v>8.3000000000000007</v>
      </c>
      <c r="D44" s="69">
        <v>0</v>
      </c>
      <c r="E44" s="69">
        <v>1.5</v>
      </c>
      <c r="F44" s="69">
        <v>0.3</v>
      </c>
      <c r="G44" s="69">
        <v>0.4</v>
      </c>
      <c r="H44" s="69">
        <v>0.4</v>
      </c>
      <c r="I44" s="69">
        <v>0</v>
      </c>
      <c r="J44" s="69">
        <v>0.7</v>
      </c>
      <c r="K44" s="69">
        <v>0.6</v>
      </c>
      <c r="L44" s="69">
        <v>0</v>
      </c>
      <c r="M44" s="69">
        <v>0</v>
      </c>
      <c r="N44" s="69">
        <v>0.1</v>
      </c>
      <c r="O44" s="69">
        <v>1.2</v>
      </c>
      <c r="P44" s="69">
        <v>0</v>
      </c>
      <c r="Q44" s="69">
        <v>0.5</v>
      </c>
      <c r="R44" s="69">
        <v>4.2</v>
      </c>
      <c r="S44" s="69">
        <v>0</v>
      </c>
      <c r="T44" s="69">
        <v>0.3</v>
      </c>
      <c r="U44" s="69">
        <v>6.7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0.8</v>
      </c>
      <c r="AB44" s="69">
        <v>3.8</v>
      </c>
      <c r="AC44" s="69">
        <v>4.8</v>
      </c>
      <c r="AD44" s="69">
        <v>7.3</v>
      </c>
      <c r="AE44" s="69">
        <v>1.2</v>
      </c>
      <c r="AF44" s="69">
        <v>2.6</v>
      </c>
      <c r="AG44" s="69"/>
      <c r="AH44" s="70">
        <f t="shared" si="0"/>
        <v>1.5233333333333334</v>
      </c>
    </row>
    <row r="45" spans="1:34" ht="15" x14ac:dyDescent="0.35">
      <c r="A45" s="67" t="s">
        <v>115</v>
      </c>
      <c r="B45" s="67" t="s">
        <v>96</v>
      </c>
      <c r="C45" s="69">
        <v>0</v>
      </c>
      <c r="D45" s="69">
        <v>0.8</v>
      </c>
      <c r="E45" s="69">
        <v>1.9</v>
      </c>
      <c r="F45" s="69">
        <v>0.4</v>
      </c>
      <c r="G45" s="69">
        <v>0</v>
      </c>
      <c r="H45" s="69">
        <v>1.9</v>
      </c>
      <c r="I45" s="69">
        <v>0.1</v>
      </c>
      <c r="J45" s="69">
        <v>4.7</v>
      </c>
      <c r="K45" s="69">
        <v>0.1</v>
      </c>
      <c r="L45" s="69">
        <v>1.7</v>
      </c>
      <c r="M45" s="69">
        <v>0</v>
      </c>
      <c r="N45" s="69">
        <v>0</v>
      </c>
      <c r="O45" s="69">
        <v>0.1</v>
      </c>
      <c r="P45" s="69">
        <v>1.1000000000000001</v>
      </c>
      <c r="Q45" s="69">
        <v>0.4</v>
      </c>
      <c r="R45" s="69">
        <v>0</v>
      </c>
      <c r="S45" s="69">
        <v>0</v>
      </c>
      <c r="T45" s="69">
        <v>6.3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0.6</v>
      </c>
      <c r="AC45" s="69">
        <v>0</v>
      </c>
      <c r="AD45" s="69">
        <v>0</v>
      </c>
      <c r="AE45" s="69">
        <v>4.4000000000000004</v>
      </c>
      <c r="AF45" s="69">
        <v>1</v>
      </c>
      <c r="AG45" s="69">
        <v>0.7</v>
      </c>
      <c r="AH45" s="70">
        <f t="shared" si="0"/>
        <v>0.84516129032258058</v>
      </c>
    </row>
    <row r="46" spans="1:34" ht="15" x14ac:dyDescent="0.35">
      <c r="A46" s="67" t="s">
        <v>116</v>
      </c>
      <c r="B46" s="67" t="s">
        <v>85</v>
      </c>
      <c r="C46" s="69">
        <v>0.8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0.2</v>
      </c>
      <c r="J46" s="69">
        <v>4.2</v>
      </c>
      <c r="K46" s="69">
        <v>0.8</v>
      </c>
      <c r="L46" s="69">
        <v>2.2000000000000002</v>
      </c>
      <c r="M46" s="69">
        <v>7.4</v>
      </c>
      <c r="N46" s="69">
        <v>0.4</v>
      </c>
      <c r="O46" s="69">
        <v>4.9000000000000004</v>
      </c>
      <c r="P46" s="69">
        <v>0</v>
      </c>
      <c r="Q46" s="69">
        <v>4.0999999999999996</v>
      </c>
      <c r="R46" s="69">
        <v>0</v>
      </c>
      <c r="S46" s="69">
        <v>0.2</v>
      </c>
      <c r="T46" s="69">
        <v>0.3</v>
      </c>
      <c r="U46" s="69">
        <v>0</v>
      </c>
      <c r="V46" s="69">
        <v>0.5</v>
      </c>
      <c r="W46" s="69">
        <v>0</v>
      </c>
      <c r="X46" s="69">
        <v>0.3</v>
      </c>
      <c r="Y46" s="69">
        <v>4.2</v>
      </c>
      <c r="Z46" s="69">
        <v>3.7</v>
      </c>
      <c r="AA46" s="69">
        <v>8.3000000000000007</v>
      </c>
      <c r="AB46" s="69">
        <v>3.1</v>
      </c>
      <c r="AC46" s="69">
        <v>0</v>
      </c>
      <c r="AD46" s="69">
        <v>0</v>
      </c>
      <c r="AE46" s="69">
        <v>0</v>
      </c>
      <c r="AF46" s="69">
        <v>0</v>
      </c>
      <c r="AG46" s="69">
        <v>3.8</v>
      </c>
      <c r="AH46" s="70">
        <f t="shared" si="0"/>
        <v>1.5935483870967742</v>
      </c>
    </row>
    <row r="47" spans="1:34" ht="15" x14ac:dyDescent="0.35">
      <c r="A47" s="67" t="s">
        <v>116</v>
      </c>
      <c r="B47" s="67" t="s">
        <v>86</v>
      </c>
      <c r="C47" s="69">
        <v>0</v>
      </c>
      <c r="D47" s="69">
        <v>0.2</v>
      </c>
      <c r="E47" s="69">
        <v>8.8000000000000007</v>
      </c>
      <c r="F47" s="69">
        <v>6.7</v>
      </c>
      <c r="G47" s="69">
        <v>4.5999999999999996</v>
      </c>
      <c r="H47" s="69">
        <v>1.3</v>
      </c>
      <c r="I47" s="69">
        <v>2</v>
      </c>
      <c r="J47" s="69">
        <v>4</v>
      </c>
      <c r="K47" s="69">
        <v>6.9</v>
      </c>
      <c r="L47" s="69">
        <v>7.4</v>
      </c>
      <c r="M47" s="69">
        <v>5.3</v>
      </c>
      <c r="N47" s="69">
        <v>0</v>
      </c>
      <c r="O47" s="69">
        <v>1.5</v>
      </c>
      <c r="P47" s="69">
        <v>0</v>
      </c>
      <c r="Q47" s="69">
        <v>3.2</v>
      </c>
      <c r="R47" s="69">
        <v>6.3</v>
      </c>
      <c r="S47" s="69">
        <v>6.2</v>
      </c>
      <c r="T47" s="69">
        <v>0</v>
      </c>
      <c r="U47" s="69">
        <v>2.6</v>
      </c>
      <c r="V47" s="69">
        <v>5.2</v>
      </c>
      <c r="W47" s="69">
        <v>2.2000000000000002</v>
      </c>
      <c r="X47" s="69">
        <v>0</v>
      </c>
      <c r="Y47" s="69">
        <v>4.7</v>
      </c>
      <c r="Z47" s="69">
        <v>9.6999999999999993</v>
      </c>
      <c r="AA47" s="69">
        <v>1.9</v>
      </c>
      <c r="AB47" s="69">
        <v>6.5</v>
      </c>
      <c r="AC47" s="69">
        <v>2.8</v>
      </c>
      <c r="AD47" s="69">
        <v>6.4</v>
      </c>
      <c r="AE47" s="69">
        <v>0</v>
      </c>
      <c r="AF47" s="69"/>
      <c r="AG47" s="69"/>
      <c r="AH47" s="70">
        <f t="shared" si="0"/>
        <v>3.6689655172413795</v>
      </c>
    </row>
    <row r="48" spans="1:34" ht="15" x14ac:dyDescent="0.35">
      <c r="A48" s="67" t="s">
        <v>116</v>
      </c>
      <c r="B48" s="67" t="s">
        <v>87</v>
      </c>
      <c r="C48" s="69">
        <v>1.1000000000000001</v>
      </c>
      <c r="D48" s="69">
        <v>0.7</v>
      </c>
      <c r="E48" s="69">
        <v>0.1</v>
      </c>
      <c r="F48" s="69">
        <v>1.4</v>
      </c>
      <c r="G48" s="69">
        <v>5.2</v>
      </c>
      <c r="H48" s="69">
        <v>10.3</v>
      </c>
      <c r="I48" s="69">
        <v>6.2</v>
      </c>
      <c r="J48" s="69">
        <v>0.6</v>
      </c>
      <c r="K48" s="69">
        <v>1</v>
      </c>
      <c r="L48" s="69">
        <v>10.199999999999999</v>
      </c>
      <c r="M48" s="69">
        <v>1.5</v>
      </c>
      <c r="N48" s="69">
        <v>4.4000000000000004</v>
      </c>
      <c r="O48" s="69">
        <v>3.9</v>
      </c>
      <c r="P48" s="69">
        <v>0.3</v>
      </c>
      <c r="Q48" s="69">
        <v>9.8000000000000007</v>
      </c>
      <c r="R48" s="69">
        <v>0</v>
      </c>
      <c r="S48" s="69">
        <v>0.2</v>
      </c>
      <c r="T48" s="69">
        <v>3.8</v>
      </c>
      <c r="U48" s="69">
        <v>2.2999999999999998</v>
      </c>
      <c r="V48" s="69">
        <v>4.8</v>
      </c>
      <c r="W48" s="69">
        <v>0</v>
      </c>
      <c r="X48" s="69">
        <v>1.5</v>
      </c>
      <c r="Y48" s="69">
        <v>0.7</v>
      </c>
      <c r="Z48" s="69">
        <v>3.3</v>
      </c>
      <c r="AA48" s="69">
        <v>2.7</v>
      </c>
      <c r="AB48" s="69">
        <v>4.7</v>
      </c>
      <c r="AC48" s="69">
        <v>0.7</v>
      </c>
      <c r="AD48" s="69">
        <v>4.4000000000000004</v>
      </c>
      <c r="AE48" s="69">
        <v>5.2</v>
      </c>
      <c r="AF48" s="69">
        <v>11.2</v>
      </c>
      <c r="AG48" s="69">
        <v>11.3</v>
      </c>
      <c r="AH48" s="70">
        <f t="shared" si="0"/>
        <v>3.661290322580645</v>
      </c>
    </row>
    <row r="49" spans="1:34" ht="15" x14ac:dyDescent="0.35">
      <c r="A49" s="67" t="s">
        <v>116</v>
      </c>
      <c r="B49" s="67" t="s">
        <v>88</v>
      </c>
      <c r="C49" s="69">
        <v>2.9</v>
      </c>
      <c r="D49" s="69">
        <v>2.4</v>
      </c>
      <c r="E49" s="69">
        <v>2.1</v>
      </c>
      <c r="F49" s="69">
        <v>0.3</v>
      </c>
      <c r="G49" s="69">
        <v>5.5</v>
      </c>
      <c r="H49" s="69">
        <v>0</v>
      </c>
      <c r="I49" s="69">
        <v>0.3</v>
      </c>
      <c r="J49" s="69">
        <v>10</v>
      </c>
      <c r="K49" s="69">
        <v>6.2</v>
      </c>
      <c r="L49" s="69">
        <v>1.2</v>
      </c>
      <c r="M49" s="69">
        <v>5.4</v>
      </c>
      <c r="N49" s="69">
        <v>4</v>
      </c>
      <c r="O49" s="69">
        <v>9.1999999999999993</v>
      </c>
      <c r="P49" s="69">
        <v>11.5</v>
      </c>
      <c r="Q49" s="69">
        <v>0</v>
      </c>
      <c r="R49" s="69">
        <v>0.4</v>
      </c>
      <c r="S49" s="69">
        <v>5.2</v>
      </c>
      <c r="T49" s="69">
        <v>4.7</v>
      </c>
      <c r="U49" s="69">
        <v>0</v>
      </c>
      <c r="V49" s="69">
        <v>2</v>
      </c>
      <c r="W49" s="69">
        <v>6.7</v>
      </c>
      <c r="X49" s="69">
        <v>0</v>
      </c>
      <c r="Y49" s="69">
        <v>6.7</v>
      </c>
      <c r="Z49" s="69">
        <v>11.5</v>
      </c>
      <c r="AA49" s="69">
        <v>0.5</v>
      </c>
      <c r="AB49" s="69">
        <v>6.3</v>
      </c>
      <c r="AC49" s="69">
        <v>10.9</v>
      </c>
      <c r="AD49" s="69">
        <v>12.9</v>
      </c>
      <c r="AE49" s="69">
        <v>0.4</v>
      </c>
      <c r="AF49" s="69">
        <v>2.6</v>
      </c>
      <c r="AG49" s="69"/>
      <c r="AH49" s="70">
        <f t="shared" si="0"/>
        <v>4.3933333333333335</v>
      </c>
    </row>
    <row r="50" spans="1:34" ht="15" x14ac:dyDescent="0.35">
      <c r="A50" s="67" t="s">
        <v>116</v>
      </c>
      <c r="B50" s="67" t="s">
        <v>89</v>
      </c>
      <c r="C50" s="69">
        <v>3.3</v>
      </c>
      <c r="D50" s="69">
        <v>8.3000000000000007</v>
      </c>
      <c r="E50" s="69">
        <v>4.0999999999999996</v>
      </c>
      <c r="F50" s="69">
        <v>9.4</v>
      </c>
      <c r="G50" s="69">
        <v>3</v>
      </c>
      <c r="H50" s="69">
        <v>3.4</v>
      </c>
      <c r="I50" s="69">
        <v>12</v>
      </c>
      <c r="J50" s="69">
        <v>11.7</v>
      </c>
      <c r="K50" s="69">
        <v>12.5</v>
      </c>
      <c r="L50" s="69">
        <v>13.2</v>
      </c>
      <c r="M50" s="69">
        <v>13.4</v>
      </c>
      <c r="N50" s="69">
        <v>13.9</v>
      </c>
      <c r="O50" s="69">
        <v>12.1</v>
      </c>
      <c r="P50" s="69">
        <v>9.4</v>
      </c>
      <c r="Q50" s="69">
        <v>7.6</v>
      </c>
      <c r="R50" s="69">
        <v>5</v>
      </c>
      <c r="S50" s="69">
        <v>4.5999999999999996</v>
      </c>
      <c r="T50" s="69">
        <v>0</v>
      </c>
      <c r="U50" s="69">
        <v>0</v>
      </c>
      <c r="V50" s="69">
        <v>1.3</v>
      </c>
      <c r="W50" s="69">
        <v>0</v>
      </c>
      <c r="X50" s="69">
        <v>0</v>
      </c>
      <c r="Y50" s="69">
        <v>0.9</v>
      </c>
      <c r="Z50" s="69">
        <v>6.1</v>
      </c>
      <c r="AA50" s="69">
        <v>12</v>
      </c>
      <c r="AB50" s="69">
        <v>1.2</v>
      </c>
      <c r="AC50" s="69">
        <v>12.3</v>
      </c>
      <c r="AD50" s="69">
        <v>9.6</v>
      </c>
      <c r="AE50" s="69">
        <v>1.4</v>
      </c>
      <c r="AF50" s="69">
        <v>13.1</v>
      </c>
      <c r="AG50" s="69">
        <v>12.1</v>
      </c>
      <c r="AH50" s="70">
        <f t="shared" si="0"/>
        <v>6.9967741935483874</v>
      </c>
    </row>
    <row r="51" spans="1:34" ht="15" x14ac:dyDescent="0.35">
      <c r="A51" s="67" t="s">
        <v>116</v>
      </c>
      <c r="B51" s="67" t="s">
        <v>90</v>
      </c>
      <c r="C51" s="69">
        <v>8.6999999999999993</v>
      </c>
      <c r="D51" s="69">
        <v>13.6</v>
      </c>
      <c r="E51" s="69">
        <v>6.3</v>
      </c>
      <c r="F51" s="69">
        <v>0.1</v>
      </c>
      <c r="G51" s="69">
        <v>12.3</v>
      </c>
      <c r="H51" s="69">
        <v>11.2</v>
      </c>
      <c r="I51" s="69">
        <v>10.9</v>
      </c>
      <c r="J51" s="69">
        <v>5.0999999999999996</v>
      </c>
      <c r="K51" s="69">
        <v>8.9</v>
      </c>
      <c r="L51" s="69">
        <v>14.7</v>
      </c>
      <c r="M51" s="69">
        <v>2.4</v>
      </c>
      <c r="N51" s="69">
        <v>2.1</v>
      </c>
      <c r="O51" s="69">
        <v>1.8</v>
      </c>
      <c r="P51" s="69">
        <v>7.4</v>
      </c>
      <c r="Q51" s="69">
        <v>6.8</v>
      </c>
      <c r="R51" s="69">
        <v>2.2000000000000002</v>
      </c>
      <c r="S51" s="69">
        <v>5.7</v>
      </c>
      <c r="T51" s="69">
        <v>2.7</v>
      </c>
      <c r="U51" s="69">
        <v>10.3</v>
      </c>
      <c r="V51" s="69">
        <v>6.9</v>
      </c>
      <c r="W51" s="69">
        <v>5.4</v>
      </c>
      <c r="X51" s="69">
        <v>14.6</v>
      </c>
      <c r="Y51" s="69">
        <v>11.6</v>
      </c>
      <c r="Z51" s="69">
        <v>10.6</v>
      </c>
      <c r="AA51" s="69">
        <v>8.8000000000000007</v>
      </c>
      <c r="AB51" s="69">
        <v>7.4</v>
      </c>
      <c r="AC51" s="69">
        <v>8.6999999999999993</v>
      </c>
      <c r="AD51" s="69">
        <v>5.7</v>
      </c>
      <c r="AE51" s="69">
        <v>11.1</v>
      </c>
      <c r="AF51" s="69">
        <v>8.9</v>
      </c>
      <c r="AG51" s="69"/>
      <c r="AH51" s="70">
        <f t="shared" si="0"/>
        <v>7.7633333333333336</v>
      </c>
    </row>
    <row r="52" spans="1:34" ht="15" x14ac:dyDescent="0.35">
      <c r="A52" s="67" t="s">
        <v>116</v>
      </c>
      <c r="B52" s="67" t="s">
        <v>91</v>
      </c>
      <c r="C52" s="69">
        <v>15</v>
      </c>
      <c r="D52" s="69">
        <v>15</v>
      </c>
      <c r="E52" s="69">
        <v>9</v>
      </c>
      <c r="F52" s="69">
        <v>5.2</v>
      </c>
      <c r="G52" s="69">
        <v>8</v>
      </c>
      <c r="H52" s="69">
        <v>11.1</v>
      </c>
      <c r="I52" s="69">
        <v>2</v>
      </c>
      <c r="J52" s="69">
        <v>8.1</v>
      </c>
      <c r="K52" s="69">
        <v>5.8</v>
      </c>
      <c r="L52" s="69">
        <v>0.3</v>
      </c>
      <c r="M52" s="69">
        <v>10.7</v>
      </c>
      <c r="N52" s="69">
        <v>1.4</v>
      </c>
      <c r="O52" s="69">
        <v>0</v>
      </c>
      <c r="P52" s="69">
        <v>1</v>
      </c>
      <c r="Q52" s="69">
        <v>3.2</v>
      </c>
      <c r="R52" s="69">
        <v>5.5</v>
      </c>
      <c r="S52" s="69">
        <v>0</v>
      </c>
      <c r="T52" s="69">
        <v>0.4</v>
      </c>
      <c r="U52" s="69">
        <v>4</v>
      </c>
      <c r="V52" s="69">
        <v>10.5</v>
      </c>
      <c r="W52" s="69">
        <v>5</v>
      </c>
      <c r="X52" s="69">
        <v>1.8</v>
      </c>
      <c r="Y52" s="69">
        <v>8.6999999999999993</v>
      </c>
      <c r="Z52" s="69">
        <v>0.1</v>
      </c>
      <c r="AA52" s="69">
        <v>5.7</v>
      </c>
      <c r="AB52" s="69">
        <v>9.1</v>
      </c>
      <c r="AC52" s="69">
        <v>11.8</v>
      </c>
      <c r="AD52" s="69">
        <v>14.1</v>
      </c>
      <c r="AE52" s="69">
        <v>12.2</v>
      </c>
      <c r="AF52" s="69">
        <v>5.0999999999999996</v>
      </c>
      <c r="AG52" s="69">
        <v>10.4</v>
      </c>
      <c r="AH52" s="70">
        <f t="shared" si="0"/>
        <v>6.4580645161290322</v>
      </c>
    </row>
    <row r="53" spans="1:34" ht="15" x14ac:dyDescent="0.35">
      <c r="A53" s="67" t="s">
        <v>116</v>
      </c>
      <c r="B53" s="67" t="s">
        <v>92</v>
      </c>
      <c r="C53" s="69">
        <v>9.8000000000000007</v>
      </c>
      <c r="D53" s="69">
        <v>2.4</v>
      </c>
      <c r="E53" s="69">
        <v>5</v>
      </c>
      <c r="F53" s="69">
        <v>5</v>
      </c>
      <c r="G53" s="69">
        <v>5.3</v>
      </c>
      <c r="H53" s="69">
        <v>11.4</v>
      </c>
      <c r="I53" s="69">
        <v>12.7</v>
      </c>
      <c r="J53" s="69">
        <v>5.7</v>
      </c>
      <c r="K53" s="69">
        <v>2.8</v>
      </c>
      <c r="L53" s="69">
        <v>7.8</v>
      </c>
      <c r="M53" s="69">
        <v>6</v>
      </c>
      <c r="N53" s="69">
        <v>3.8</v>
      </c>
      <c r="O53" s="69">
        <v>6.1</v>
      </c>
      <c r="P53" s="69">
        <v>9.4</v>
      </c>
      <c r="Q53" s="69">
        <v>0</v>
      </c>
      <c r="R53" s="69">
        <v>0</v>
      </c>
      <c r="S53" s="69">
        <v>8.6</v>
      </c>
      <c r="T53" s="69">
        <v>11.9</v>
      </c>
      <c r="U53" s="69">
        <v>12</v>
      </c>
      <c r="V53" s="69">
        <v>3.8</v>
      </c>
      <c r="W53" s="69">
        <v>12.7</v>
      </c>
      <c r="X53" s="69">
        <v>7.9</v>
      </c>
      <c r="Y53" s="69">
        <v>7.8</v>
      </c>
      <c r="Z53" s="69">
        <v>3</v>
      </c>
      <c r="AA53" s="69">
        <v>4.3</v>
      </c>
      <c r="AB53" s="69">
        <v>6.3</v>
      </c>
      <c r="AC53" s="69">
        <v>12.3</v>
      </c>
      <c r="AD53" s="69">
        <v>7.9</v>
      </c>
      <c r="AE53" s="69">
        <v>1.1000000000000001</v>
      </c>
      <c r="AF53" s="69">
        <v>8.5</v>
      </c>
      <c r="AG53" s="69">
        <v>12.5</v>
      </c>
      <c r="AH53" s="70">
        <f t="shared" si="0"/>
        <v>6.8967741935483886</v>
      </c>
    </row>
    <row r="54" spans="1:34" ht="15" x14ac:dyDescent="0.35">
      <c r="A54" s="67" t="s">
        <v>116</v>
      </c>
      <c r="B54" s="67" t="s">
        <v>93</v>
      </c>
      <c r="C54" s="69">
        <v>6.7</v>
      </c>
      <c r="D54" s="69">
        <v>9.4</v>
      </c>
      <c r="E54" s="69">
        <v>9.6</v>
      </c>
      <c r="F54" s="69">
        <v>3</v>
      </c>
      <c r="G54" s="69">
        <v>5.3</v>
      </c>
      <c r="H54" s="69">
        <v>10</v>
      </c>
      <c r="I54" s="69">
        <v>0.8</v>
      </c>
      <c r="J54" s="69">
        <v>8.3000000000000007</v>
      </c>
      <c r="K54" s="69">
        <v>12.4</v>
      </c>
      <c r="L54" s="69">
        <v>7.2</v>
      </c>
      <c r="M54" s="69">
        <v>10.4</v>
      </c>
      <c r="N54" s="69">
        <v>5.6</v>
      </c>
      <c r="O54" s="69">
        <v>10.9</v>
      </c>
      <c r="P54" s="69">
        <v>3.4</v>
      </c>
      <c r="Q54" s="69">
        <v>0</v>
      </c>
      <c r="R54" s="69">
        <v>0</v>
      </c>
      <c r="S54" s="69">
        <v>0</v>
      </c>
      <c r="T54" s="69">
        <v>6.9</v>
      </c>
      <c r="U54" s="69">
        <v>1.8</v>
      </c>
      <c r="V54" s="69">
        <v>0.3</v>
      </c>
      <c r="W54" s="69">
        <v>0.1</v>
      </c>
      <c r="X54" s="69">
        <v>0.5</v>
      </c>
      <c r="Y54" s="69">
        <v>3.8</v>
      </c>
      <c r="Z54" s="69">
        <v>0</v>
      </c>
      <c r="AA54" s="69">
        <v>0</v>
      </c>
      <c r="AB54" s="69">
        <v>7.3</v>
      </c>
      <c r="AC54" s="69">
        <v>6.9</v>
      </c>
      <c r="AD54" s="69">
        <v>9.6999999999999993</v>
      </c>
      <c r="AE54" s="69">
        <v>5.4</v>
      </c>
      <c r="AF54" s="69">
        <v>1.7</v>
      </c>
      <c r="AG54" s="69"/>
      <c r="AH54" s="70">
        <f t="shared" si="0"/>
        <v>4.9133333333333322</v>
      </c>
    </row>
    <row r="55" spans="1:34" ht="15" x14ac:dyDescent="0.35">
      <c r="A55" s="67" t="s">
        <v>116</v>
      </c>
      <c r="B55" s="67" t="s">
        <v>94</v>
      </c>
      <c r="C55" s="69">
        <v>0.1</v>
      </c>
      <c r="D55" s="69">
        <v>2.2999999999999998</v>
      </c>
      <c r="E55" s="69">
        <v>0</v>
      </c>
      <c r="F55" s="69">
        <v>3.2</v>
      </c>
      <c r="G55" s="69">
        <v>10.1</v>
      </c>
      <c r="H55" s="69">
        <v>0</v>
      </c>
      <c r="I55" s="69">
        <v>1.5</v>
      </c>
      <c r="J55" s="69">
        <v>4.5999999999999996</v>
      </c>
      <c r="K55" s="69">
        <v>3.6</v>
      </c>
      <c r="L55" s="69">
        <v>0.4</v>
      </c>
      <c r="M55" s="69">
        <v>3.9</v>
      </c>
      <c r="N55" s="69">
        <v>5.7</v>
      </c>
      <c r="O55" s="69">
        <v>5.8</v>
      </c>
      <c r="P55" s="69">
        <v>2.6</v>
      </c>
      <c r="Q55" s="69">
        <v>1.1000000000000001</v>
      </c>
      <c r="R55" s="69">
        <v>0</v>
      </c>
      <c r="S55" s="69">
        <v>6.2</v>
      </c>
      <c r="T55" s="69">
        <v>9.5</v>
      </c>
      <c r="U55" s="69">
        <v>6.6</v>
      </c>
      <c r="V55" s="69">
        <v>9.4</v>
      </c>
      <c r="W55" s="69">
        <v>9.3000000000000007</v>
      </c>
      <c r="X55" s="69">
        <v>0</v>
      </c>
      <c r="Y55" s="69">
        <v>6.1</v>
      </c>
      <c r="Z55" s="69">
        <v>2</v>
      </c>
      <c r="AA55" s="69">
        <v>6.3</v>
      </c>
      <c r="AB55" s="69">
        <v>6</v>
      </c>
      <c r="AC55" s="69">
        <v>0</v>
      </c>
      <c r="AD55" s="69">
        <v>0</v>
      </c>
      <c r="AE55" s="69">
        <v>0</v>
      </c>
      <c r="AF55" s="69">
        <v>0</v>
      </c>
      <c r="AG55" s="69">
        <v>5.6</v>
      </c>
      <c r="AH55" s="70">
        <f t="shared" si="0"/>
        <v>3.6096774193548384</v>
      </c>
    </row>
    <row r="56" spans="1:34" ht="15" x14ac:dyDescent="0.35">
      <c r="A56" s="67" t="s">
        <v>116</v>
      </c>
      <c r="B56" s="67" t="s">
        <v>95</v>
      </c>
      <c r="C56" s="69">
        <v>3.4</v>
      </c>
      <c r="D56" s="69">
        <v>0</v>
      </c>
      <c r="E56" s="69">
        <v>1.6</v>
      </c>
      <c r="F56" s="69">
        <v>0</v>
      </c>
      <c r="G56" s="69">
        <v>3.7</v>
      </c>
      <c r="H56" s="69">
        <v>0.2</v>
      </c>
      <c r="I56" s="69">
        <v>0</v>
      </c>
      <c r="J56" s="69">
        <v>0</v>
      </c>
      <c r="K56" s="69">
        <v>6.2</v>
      </c>
      <c r="L56" s="69">
        <v>3.1</v>
      </c>
      <c r="M56" s="69">
        <v>2.7</v>
      </c>
      <c r="N56" s="69">
        <v>0</v>
      </c>
      <c r="O56" s="69">
        <v>0.6</v>
      </c>
      <c r="P56" s="69">
        <v>1.3</v>
      </c>
      <c r="Q56" s="69">
        <v>6.5</v>
      </c>
      <c r="R56" s="69">
        <v>0</v>
      </c>
      <c r="S56" s="69">
        <v>1.8</v>
      </c>
      <c r="T56" s="69">
        <v>2.6</v>
      </c>
      <c r="U56" s="69">
        <v>0.3</v>
      </c>
      <c r="V56" s="69">
        <v>0</v>
      </c>
      <c r="W56" s="69">
        <v>0.4</v>
      </c>
      <c r="X56" s="69">
        <v>0.8</v>
      </c>
      <c r="Y56" s="69">
        <v>0</v>
      </c>
      <c r="Z56" s="69">
        <v>0.4</v>
      </c>
      <c r="AA56" s="69">
        <v>1.9</v>
      </c>
      <c r="AB56" s="69">
        <v>0.1</v>
      </c>
      <c r="AC56" s="69">
        <v>3.7</v>
      </c>
      <c r="AD56" s="69">
        <v>1.4</v>
      </c>
      <c r="AE56" s="69">
        <v>0</v>
      </c>
      <c r="AF56" s="69">
        <v>1.1000000000000001</v>
      </c>
      <c r="AG56" s="69"/>
      <c r="AH56" s="70">
        <f t="shared" si="0"/>
        <v>1.46</v>
      </c>
    </row>
    <row r="57" spans="1:34" ht="15" x14ac:dyDescent="0.35">
      <c r="A57" s="67" t="s">
        <v>116</v>
      </c>
      <c r="B57" s="67" t="s">
        <v>96</v>
      </c>
      <c r="C57" s="69">
        <v>0.4</v>
      </c>
      <c r="D57" s="69">
        <v>0.8</v>
      </c>
      <c r="E57" s="69">
        <v>7.5</v>
      </c>
      <c r="F57" s="69">
        <v>5</v>
      </c>
      <c r="G57" s="69">
        <v>0.5</v>
      </c>
      <c r="H57" s="69">
        <v>0.2</v>
      </c>
      <c r="I57" s="69">
        <v>0</v>
      </c>
      <c r="J57" s="69">
        <v>0</v>
      </c>
      <c r="K57" s="69">
        <v>6.2</v>
      </c>
      <c r="L57" s="69">
        <v>0</v>
      </c>
      <c r="M57" s="69">
        <v>0</v>
      </c>
      <c r="N57" s="69">
        <v>0</v>
      </c>
      <c r="O57" s="69">
        <v>0.6</v>
      </c>
      <c r="P57" s="69">
        <v>0</v>
      </c>
      <c r="Q57" s="69">
        <v>0.3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0.1</v>
      </c>
      <c r="X57" s="69">
        <v>0.1</v>
      </c>
      <c r="Y57" s="69">
        <v>0.2</v>
      </c>
      <c r="Z57" s="69">
        <v>0</v>
      </c>
      <c r="AA57" s="69">
        <v>0.6</v>
      </c>
      <c r="AB57" s="69">
        <v>0.8</v>
      </c>
      <c r="AC57" s="69">
        <v>0</v>
      </c>
      <c r="AD57" s="69">
        <v>6.5</v>
      </c>
      <c r="AE57" s="69">
        <v>5.0999999999999996</v>
      </c>
      <c r="AF57" s="69">
        <v>7</v>
      </c>
      <c r="AG57" s="69">
        <v>0</v>
      </c>
      <c r="AH57" s="70">
        <f t="shared" si="0"/>
        <v>1.3516129032258066</v>
      </c>
    </row>
    <row r="58" spans="1:34" ht="15" x14ac:dyDescent="0.35">
      <c r="A58" s="67" t="s">
        <v>117</v>
      </c>
      <c r="B58" s="67" t="s">
        <v>85</v>
      </c>
      <c r="C58" s="69">
        <v>0</v>
      </c>
      <c r="D58" s="69">
        <v>0.2</v>
      </c>
      <c r="E58" s="69">
        <v>4</v>
      </c>
      <c r="F58" s="69">
        <v>0</v>
      </c>
      <c r="G58" s="69">
        <v>0</v>
      </c>
      <c r="H58" s="69">
        <v>0</v>
      </c>
      <c r="I58" s="69">
        <v>2.2999999999999998</v>
      </c>
      <c r="J58" s="69">
        <v>0</v>
      </c>
      <c r="K58" s="69">
        <v>0</v>
      </c>
      <c r="L58" s="69">
        <v>1.6</v>
      </c>
      <c r="M58" s="69">
        <v>0</v>
      </c>
      <c r="N58" s="69">
        <v>0</v>
      </c>
      <c r="O58" s="69">
        <v>3.6</v>
      </c>
      <c r="P58" s="69">
        <v>0</v>
      </c>
      <c r="Q58" s="69">
        <v>0</v>
      </c>
      <c r="R58" s="69">
        <v>0.1</v>
      </c>
      <c r="S58" s="69">
        <v>0.1</v>
      </c>
      <c r="T58" s="69">
        <v>1.3</v>
      </c>
      <c r="U58" s="69">
        <v>4.5</v>
      </c>
      <c r="V58" s="69">
        <v>0</v>
      </c>
      <c r="W58" s="69">
        <v>0</v>
      </c>
      <c r="X58" s="69">
        <v>7.5</v>
      </c>
      <c r="Y58" s="69">
        <v>0</v>
      </c>
      <c r="Z58" s="69">
        <v>3.8</v>
      </c>
      <c r="AA58" s="69">
        <v>0</v>
      </c>
      <c r="AB58" s="69">
        <v>3.2</v>
      </c>
      <c r="AC58" s="69">
        <v>0</v>
      </c>
      <c r="AD58" s="69">
        <v>0</v>
      </c>
      <c r="AE58" s="69">
        <v>6.7</v>
      </c>
      <c r="AF58" s="69">
        <v>0</v>
      </c>
      <c r="AG58" s="69">
        <v>0</v>
      </c>
      <c r="AH58" s="70">
        <f t="shared" si="0"/>
        <v>1.2548387096774196</v>
      </c>
    </row>
    <row r="59" spans="1:34" ht="15" x14ac:dyDescent="0.35">
      <c r="A59" s="67" t="s">
        <v>117</v>
      </c>
      <c r="B59" s="67" t="s">
        <v>86</v>
      </c>
      <c r="C59" s="69">
        <v>3.1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5.8</v>
      </c>
      <c r="L59" s="69">
        <v>0.9</v>
      </c>
      <c r="M59" s="69">
        <v>0</v>
      </c>
      <c r="N59" s="69">
        <v>2.8</v>
      </c>
      <c r="O59" s="69">
        <v>1.5</v>
      </c>
      <c r="P59" s="69">
        <v>3.6</v>
      </c>
      <c r="Q59" s="69">
        <v>1.2</v>
      </c>
      <c r="R59" s="69">
        <v>0</v>
      </c>
      <c r="S59" s="69">
        <v>1.3</v>
      </c>
      <c r="T59" s="69">
        <v>0.7</v>
      </c>
      <c r="U59" s="69">
        <v>0.7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5.4</v>
      </c>
      <c r="AB59" s="69">
        <v>0.5</v>
      </c>
      <c r="AC59" s="69">
        <v>2.1</v>
      </c>
      <c r="AD59" s="69">
        <v>0</v>
      </c>
      <c r="AE59" s="69"/>
      <c r="AF59" s="69"/>
      <c r="AG59" s="69"/>
      <c r="AH59" s="70">
        <f t="shared" si="0"/>
        <v>1.0571428571428572</v>
      </c>
    </row>
    <row r="60" spans="1:34" ht="15" x14ac:dyDescent="0.35">
      <c r="A60" s="67" t="s">
        <v>117</v>
      </c>
      <c r="B60" s="67" t="s">
        <v>87</v>
      </c>
      <c r="C60" s="69">
        <v>0</v>
      </c>
      <c r="D60" s="69">
        <v>0</v>
      </c>
      <c r="E60" s="69">
        <v>0.1</v>
      </c>
      <c r="F60" s="69">
        <v>0</v>
      </c>
      <c r="G60" s="69">
        <v>1.2</v>
      </c>
      <c r="H60" s="69">
        <v>0.1</v>
      </c>
      <c r="I60" s="69">
        <v>0</v>
      </c>
      <c r="J60" s="69">
        <v>1.1000000000000001</v>
      </c>
      <c r="K60" s="69">
        <v>2.7</v>
      </c>
      <c r="L60" s="69">
        <v>1.1000000000000001</v>
      </c>
      <c r="M60" s="69">
        <v>1.6</v>
      </c>
      <c r="N60" s="69">
        <v>0.8</v>
      </c>
      <c r="O60" s="69">
        <v>0.5</v>
      </c>
      <c r="P60" s="69">
        <v>6.3</v>
      </c>
      <c r="Q60" s="69">
        <v>0.1</v>
      </c>
      <c r="R60" s="69">
        <v>0.6</v>
      </c>
      <c r="S60" s="69">
        <v>1.2</v>
      </c>
      <c r="T60" s="69">
        <v>8.4</v>
      </c>
      <c r="U60" s="69">
        <v>3.5</v>
      </c>
      <c r="V60" s="69">
        <v>3.6</v>
      </c>
      <c r="W60" s="69">
        <v>7.9</v>
      </c>
      <c r="X60" s="69">
        <v>1.1000000000000001</v>
      </c>
      <c r="Y60" s="69">
        <v>0.2</v>
      </c>
      <c r="Z60" s="69">
        <v>3.8</v>
      </c>
      <c r="AA60" s="69">
        <v>4.4000000000000004</v>
      </c>
      <c r="AB60" s="69">
        <v>0.1</v>
      </c>
      <c r="AC60" s="69">
        <v>1.5</v>
      </c>
      <c r="AD60" s="69">
        <v>1.5</v>
      </c>
      <c r="AE60" s="69">
        <v>0</v>
      </c>
      <c r="AF60" s="69">
        <v>1</v>
      </c>
      <c r="AG60" s="69">
        <v>11</v>
      </c>
      <c r="AH60" s="70">
        <f t="shared" si="0"/>
        <v>2.1096774193548389</v>
      </c>
    </row>
    <row r="61" spans="1:34" ht="15" x14ac:dyDescent="0.35">
      <c r="A61" s="67" t="s">
        <v>117</v>
      </c>
      <c r="B61" s="67" t="s">
        <v>88</v>
      </c>
      <c r="C61" s="69">
        <v>0</v>
      </c>
      <c r="D61" s="69">
        <v>12</v>
      </c>
      <c r="E61" s="69">
        <v>12.1</v>
      </c>
      <c r="F61" s="69">
        <v>8.6999999999999993</v>
      </c>
      <c r="G61" s="69">
        <v>2.1</v>
      </c>
      <c r="H61" s="69">
        <v>7.7</v>
      </c>
      <c r="I61" s="69">
        <v>9.1</v>
      </c>
      <c r="J61" s="69">
        <v>8.1</v>
      </c>
      <c r="K61" s="69">
        <v>12.1</v>
      </c>
      <c r="L61" s="69">
        <v>11.7</v>
      </c>
      <c r="M61" s="69">
        <v>12.2</v>
      </c>
      <c r="N61" s="69">
        <v>12.3</v>
      </c>
      <c r="O61" s="69">
        <v>12.2</v>
      </c>
      <c r="P61" s="69">
        <v>12.2</v>
      </c>
      <c r="Q61" s="69">
        <v>12.3</v>
      </c>
      <c r="R61" s="69">
        <v>10.4</v>
      </c>
      <c r="S61" s="69">
        <v>0.3</v>
      </c>
      <c r="T61" s="69">
        <v>0.4</v>
      </c>
      <c r="U61" s="69">
        <v>9</v>
      </c>
      <c r="V61" s="69">
        <v>10.3</v>
      </c>
      <c r="W61" s="69">
        <v>12.9</v>
      </c>
      <c r="X61" s="69">
        <v>8.4</v>
      </c>
      <c r="Y61" s="69">
        <v>1.2</v>
      </c>
      <c r="Z61" s="69">
        <v>12.1</v>
      </c>
      <c r="AA61" s="69">
        <v>12.8</v>
      </c>
      <c r="AB61" s="69">
        <v>8.9</v>
      </c>
      <c r="AC61" s="69">
        <v>12.1</v>
      </c>
      <c r="AD61" s="69">
        <v>11.5</v>
      </c>
      <c r="AE61" s="69">
        <v>1.5</v>
      </c>
      <c r="AF61" s="69">
        <v>8.1</v>
      </c>
      <c r="AG61" s="69"/>
      <c r="AH61" s="70">
        <f t="shared" si="0"/>
        <v>8.8233333333333341</v>
      </c>
    </row>
    <row r="62" spans="1:34" ht="15" x14ac:dyDescent="0.35">
      <c r="A62" s="67" t="s">
        <v>117</v>
      </c>
      <c r="B62" s="67" t="s">
        <v>89</v>
      </c>
      <c r="C62" s="69">
        <v>8.3000000000000007</v>
      </c>
      <c r="D62" s="69">
        <v>13.4</v>
      </c>
      <c r="E62" s="69">
        <v>13</v>
      </c>
      <c r="F62" s="69">
        <v>0.5</v>
      </c>
      <c r="G62" s="69">
        <v>4.5</v>
      </c>
      <c r="H62" s="69">
        <v>0</v>
      </c>
      <c r="I62" s="69">
        <v>4.4000000000000004</v>
      </c>
      <c r="J62" s="69">
        <v>9.5</v>
      </c>
      <c r="K62" s="69">
        <v>8.5</v>
      </c>
      <c r="L62" s="69">
        <v>7.2</v>
      </c>
      <c r="M62" s="69">
        <v>0.2</v>
      </c>
      <c r="N62" s="69">
        <v>5.4</v>
      </c>
      <c r="O62" s="69">
        <v>6.9</v>
      </c>
      <c r="P62" s="69">
        <v>1.1000000000000001</v>
      </c>
      <c r="Q62" s="69">
        <v>0</v>
      </c>
      <c r="R62" s="69">
        <v>5.5</v>
      </c>
      <c r="S62" s="69">
        <v>14.3</v>
      </c>
      <c r="T62" s="69">
        <v>4.3</v>
      </c>
      <c r="U62" s="69">
        <v>6.6</v>
      </c>
      <c r="V62" s="69">
        <v>11.2</v>
      </c>
      <c r="W62" s="69">
        <v>7.2</v>
      </c>
      <c r="X62" s="69">
        <v>4</v>
      </c>
      <c r="Y62" s="69">
        <v>8.3000000000000007</v>
      </c>
      <c r="Z62" s="69">
        <v>10.6</v>
      </c>
      <c r="AA62" s="69">
        <v>14</v>
      </c>
      <c r="AB62" s="69">
        <v>10.4</v>
      </c>
      <c r="AC62" s="69">
        <v>5</v>
      </c>
      <c r="AD62" s="69">
        <v>1</v>
      </c>
      <c r="AE62" s="69">
        <v>3</v>
      </c>
      <c r="AF62" s="69">
        <v>0</v>
      </c>
      <c r="AG62" s="69">
        <v>0.2</v>
      </c>
      <c r="AH62" s="70">
        <f t="shared" si="0"/>
        <v>6.080645161290323</v>
      </c>
    </row>
    <row r="63" spans="1:34" ht="15" x14ac:dyDescent="0.35">
      <c r="A63" s="67" t="s">
        <v>117</v>
      </c>
      <c r="B63" s="67" t="s">
        <v>90</v>
      </c>
      <c r="C63" s="69">
        <v>5.6</v>
      </c>
      <c r="D63" s="69">
        <v>4.5</v>
      </c>
      <c r="E63" s="69">
        <v>10.1</v>
      </c>
      <c r="F63" s="69">
        <v>2.6</v>
      </c>
      <c r="G63" s="69">
        <v>4</v>
      </c>
      <c r="H63" s="69">
        <v>1.3</v>
      </c>
      <c r="I63" s="69">
        <v>7.1</v>
      </c>
      <c r="J63" s="69">
        <v>4.0999999999999996</v>
      </c>
      <c r="K63" s="69">
        <v>6.8</v>
      </c>
      <c r="L63" s="69">
        <v>7.8</v>
      </c>
      <c r="M63" s="69">
        <v>4.5999999999999996</v>
      </c>
      <c r="N63" s="69">
        <v>5.0999999999999996</v>
      </c>
      <c r="O63" s="69">
        <v>15.4</v>
      </c>
      <c r="P63" s="69">
        <v>13.7</v>
      </c>
      <c r="Q63" s="69">
        <v>7.1</v>
      </c>
      <c r="R63" s="69">
        <v>4.5999999999999996</v>
      </c>
      <c r="S63" s="69">
        <v>13.1</v>
      </c>
      <c r="T63" s="69">
        <v>9.1999999999999993</v>
      </c>
      <c r="U63" s="69">
        <v>0.4</v>
      </c>
      <c r="V63" s="69">
        <v>3.6</v>
      </c>
      <c r="W63" s="69">
        <v>7.7</v>
      </c>
      <c r="X63" s="69">
        <v>0.1</v>
      </c>
      <c r="Y63" s="69">
        <v>0</v>
      </c>
      <c r="Z63" s="69">
        <v>0</v>
      </c>
      <c r="AA63" s="69">
        <v>1.9</v>
      </c>
      <c r="AB63" s="69">
        <v>1.9</v>
      </c>
      <c r="AC63" s="69">
        <v>1.2</v>
      </c>
      <c r="AD63" s="69">
        <v>0</v>
      </c>
      <c r="AE63" s="69">
        <v>4.2</v>
      </c>
      <c r="AF63" s="69">
        <v>4.0999999999999996</v>
      </c>
      <c r="AG63" s="69"/>
      <c r="AH63" s="70">
        <f t="shared" si="0"/>
        <v>5.0599999999999987</v>
      </c>
    </row>
    <row r="64" spans="1:34" ht="15" x14ac:dyDescent="0.35">
      <c r="A64" s="67" t="s">
        <v>117</v>
      </c>
      <c r="B64" s="67" t="s">
        <v>91</v>
      </c>
      <c r="C64" s="69">
        <v>9.1</v>
      </c>
      <c r="D64" s="69">
        <v>3.5</v>
      </c>
      <c r="E64" s="69">
        <v>5.6</v>
      </c>
      <c r="F64" s="69">
        <v>7.6</v>
      </c>
      <c r="G64" s="69">
        <v>8.6999999999999993</v>
      </c>
      <c r="H64" s="69">
        <v>6</v>
      </c>
      <c r="I64" s="69">
        <v>9.5</v>
      </c>
      <c r="J64" s="69">
        <v>4.0999999999999996</v>
      </c>
      <c r="K64" s="69">
        <v>4.5</v>
      </c>
      <c r="L64" s="69">
        <v>5.8</v>
      </c>
      <c r="M64" s="69">
        <v>1.3</v>
      </c>
      <c r="N64" s="69">
        <v>5.6</v>
      </c>
      <c r="O64" s="69">
        <v>8.9</v>
      </c>
      <c r="P64" s="69">
        <v>6.6</v>
      </c>
      <c r="Q64" s="69">
        <v>4.5</v>
      </c>
      <c r="R64" s="69">
        <v>10</v>
      </c>
      <c r="S64" s="69">
        <v>10</v>
      </c>
      <c r="T64" s="69">
        <v>0.2</v>
      </c>
      <c r="U64" s="69">
        <v>5.4</v>
      </c>
      <c r="V64" s="69">
        <v>5.3</v>
      </c>
      <c r="W64" s="69">
        <v>6.8</v>
      </c>
      <c r="X64" s="69">
        <v>7.4</v>
      </c>
      <c r="Y64" s="69">
        <v>6.2</v>
      </c>
      <c r="Z64" s="69">
        <v>9.5</v>
      </c>
      <c r="AA64" s="69">
        <v>3</v>
      </c>
      <c r="AB64" s="69">
        <v>9.9</v>
      </c>
      <c r="AC64" s="69">
        <v>13.4</v>
      </c>
      <c r="AD64" s="69">
        <v>2.2999999999999998</v>
      </c>
      <c r="AE64" s="69">
        <v>12</v>
      </c>
      <c r="AF64" s="69">
        <v>9.6</v>
      </c>
      <c r="AG64" s="69">
        <v>4.5999999999999996</v>
      </c>
      <c r="AH64" s="70">
        <f t="shared" si="0"/>
        <v>6.6741935483870973</v>
      </c>
    </row>
    <row r="65" spans="1:34" ht="15" x14ac:dyDescent="0.35">
      <c r="A65" s="67" t="s">
        <v>117</v>
      </c>
      <c r="B65" s="67" t="s">
        <v>92</v>
      </c>
      <c r="C65" s="69">
        <v>12.6</v>
      </c>
      <c r="D65" s="69">
        <v>9.6999999999999993</v>
      </c>
      <c r="E65" s="69">
        <v>4.9000000000000004</v>
      </c>
      <c r="F65" s="69">
        <v>0.8</v>
      </c>
      <c r="G65" s="69">
        <v>6.5</v>
      </c>
      <c r="H65" s="69">
        <v>11</v>
      </c>
      <c r="I65" s="69">
        <v>9.9</v>
      </c>
      <c r="J65" s="69">
        <v>11.7</v>
      </c>
      <c r="K65" s="69">
        <v>8.4</v>
      </c>
      <c r="L65" s="69">
        <v>8.9</v>
      </c>
      <c r="M65" s="69">
        <v>3.4</v>
      </c>
      <c r="N65" s="69">
        <v>1.7</v>
      </c>
      <c r="O65" s="69">
        <v>3.1</v>
      </c>
      <c r="P65" s="69">
        <v>7.3</v>
      </c>
      <c r="Q65" s="69">
        <v>12.6</v>
      </c>
      <c r="R65" s="69">
        <v>12.5</v>
      </c>
      <c r="S65" s="69">
        <v>8.1999999999999993</v>
      </c>
      <c r="T65" s="69">
        <v>4.5999999999999996</v>
      </c>
      <c r="U65" s="69">
        <v>12.9</v>
      </c>
      <c r="V65" s="69">
        <v>13.1</v>
      </c>
      <c r="W65" s="69">
        <v>8.6999999999999993</v>
      </c>
      <c r="X65" s="69">
        <v>0.1</v>
      </c>
      <c r="Y65" s="69">
        <v>10.7</v>
      </c>
      <c r="Z65" s="69">
        <v>13.1</v>
      </c>
      <c r="AA65" s="69">
        <v>12.7</v>
      </c>
      <c r="AB65" s="69">
        <v>1.9</v>
      </c>
      <c r="AC65" s="69">
        <v>8.1</v>
      </c>
      <c r="AD65" s="69">
        <v>6.9</v>
      </c>
      <c r="AE65" s="69">
        <v>4.0999999999999996</v>
      </c>
      <c r="AF65" s="69">
        <v>11.9</v>
      </c>
      <c r="AG65" s="69">
        <v>12.6</v>
      </c>
      <c r="AH65" s="70">
        <f t="shared" si="0"/>
        <v>8.2129032258064498</v>
      </c>
    </row>
    <row r="66" spans="1:34" ht="15" x14ac:dyDescent="0.35">
      <c r="A66" s="67" t="s">
        <v>117</v>
      </c>
      <c r="B66" s="67" t="s">
        <v>93</v>
      </c>
      <c r="C66" s="69">
        <v>12.5</v>
      </c>
      <c r="D66" s="69">
        <v>5</v>
      </c>
      <c r="E66" s="69">
        <v>1.1000000000000001</v>
      </c>
      <c r="F66" s="69">
        <v>0</v>
      </c>
      <c r="G66" s="69">
        <v>1.6</v>
      </c>
      <c r="H66" s="69">
        <v>6.1</v>
      </c>
      <c r="I66" s="69">
        <v>10.9</v>
      </c>
      <c r="J66" s="69">
        <v>12.3</v>
      </c>
      <c r="K66" s="69">
        <v>12.1</v>
      </c>
      <c r="L66" s="69">
        <v>11.5</v>
      </c>
      <c r="M66" s="69">
        <v>7</v>
      </c>
      <c r="N66" s="69">
        <v>3</v>
      </c>
      <c r="O66" s="69">
        <v>1.4</v>
      </c>
      <c r="P66" s="69">
        <v>0</v>
      </c>
      <c r="Q66" s="69">
        <v>1.9</v>
      </c>
      <c r="R66" s="69">
        <v>3.5</v>
      </c>
      <c r="S66" s="69">
        <v>0</v>
      </c>
      <c r="T66" s="69">
        <v>8.6</v>
      </c>
      <c r="U66" s="69">
        <v>10.5</v>
      </c>
      <c r="V66" s="69">
        <v>3.4</v>
      </c>
      <c r="W66" s="69">
        <v>7.6</v>
      </c>
      <c r="X66" s="69">
        <v>8.3000000000000007</v>
      </c>
      <c r="Y66" s="69">
        <v>10.6</v>
      </c>
      <c r="Z66" s="69">
        <v>0</v>
      </c>
      <c r="AA66" s="69">
        <v>5.2</v>
      </c>
      <c r="AB66" s="69">
        <v>9.1999999999999993</v>
      </c>
      <c r="AC66" s="69">
        <v>9.9</v>
      </c>
      <c r="AD66" s="69">
        <v>8.3000000000000007</v>
      </c>
      <c r="AE66" s="69">
        <v>1.3</v>
      </c>
      <c r="AF66" s="69">
        <v>1.1000000000000001</v>
      </c>
      <c r="AG66" s="69"/>
      <c r="AH66" s="70">
        <f t="shared" si="0"/>
        <v>5.7966666666666669</v>
      </c>
    </row>
    <row r="67" spans="1:34" ht="15" x14ac:dyDescent="0.35">
      <c r="A67" s="67" t="s">
        <v>117</v>
      </c>
      <c r="B67" s="67" t="s">
        <v>94</v>
      </c>
      <c r="C67" s="69">
        <v>2.2999999999999998</v>
      </c>
      <c r="D67" s="69">
        <v>2.5</v>
      </c>
      <c r="E67" s="69">
        <v>9.4</v>
      </c>
      <c r="F67" s="69">
        <v>3</v>
      </c>
      <c r="G67" s="69">
        <v>1.9</v>
      </c>
      <c r="H67" s="69">
        <v>4</v>
      </c>
      <c r="I67" s="69">
        <v>5.3</v>
      </c>
      <c r="J67" s="69">
        <v>1.2</v>
      </c>
      <c r="K67" s="69">
        <v>5.0999999999999996</v>
      </c>
      <c r="L67" s="69">
        <v>0</v>
      </c>
      <c r="M67" s="69">
        <v>0.4</v>
      </c>
      <c r="N67" s="69">
        <v>0.4</v>
      </c>
      <c r="O67" s="69">
        <v>2.7</v>
      </c>
      <c r="P67" s="69">
        <v>0</v>
      </c>
      <c r="Q67" s="69">
        <v>0</v>
      </c>
      <c r="R67" s="69">
        <v>0.1</v>
      </c>
      <c r="S67" s="69">
        <v>0</v>
      </c>
      <c r="T67" s="69">
        <v>1.1000000000000001</v>
      </c>
      <c r="U67" s="69">
        <v>3.4</v>
      </c>
      <c r="V67" s="69">
        <v>0</v>
      </c>
      <c r="W67" s="69">
        <v>1.7</v>
      </c>
      <c r="X67" s="69">
        <v>0</v>
      </c>
      <c r="Y67" s="69">
        <v>1.5</v>
      </c>
      <c r="Z67" s="69">
        <v>0.8</v>
      </c>
      <c r="AA67" s="69">
        <v>2.2000000000000002</v>
      </c>
      <c r="AB67" s="69">
        <v>1.7</v>
      </c>
      <c r="AC67" s="69">
        <v>0.1</v>
      </c>
      <c r="AD67" s="69">
        <v>0</v>
      </c>
      <c r="AE67" s="69">
        <v>0.1</v>
      </c>
      <c r="AF67" s="69">
        <v>8.5</v>
      </c>
      <c r="AG67" s="69">
        <v>0</v>
      </c>
      <c r="AH67" s="70">
        <f t="shared" si="0"/>
        <v>1.9161290322580646</v>
      </c>
    </row>
    <row r="68" spans="1:34" ht="15" x14ac:dyDescent="0.35">
      <c r="A68" s="67" t="s">
        <v>117</v>
      </c>
      <c r="B68" s="67" t="s">
        <v>95</v>
      </c>
      <c r="C68" s="69">
        <v>0</v>
      </c>
      <c r="D68" s="69">
        <v>0</v>
      </c>
      <c r="E68" s="69">
        <v>0</v>
      </c>
      <c r="F68" s="69">
        <v>0.9</v>
      </c>
      <c r="G68" s="69">
        <v>5.3</v>
      </c>
      <c r="H68" s="69">
        <v>0</v>
      </c>
      <c r="I68" s="69">
        <v>0.4</v>
      </c>
      <c r="J68" s="69">
        <v>0</v>
      </c>
      <c r="K68" s="69">
        <v>0</v>
      </c>
      <c r="L68" s="69">
        <v>0.7</v>
      </c>
      <c r="M68" s="69">
        <v>0</v>
      </c>
      <c r="N68" s="69">
        <v>4.7</v>
      </c>
      <c r="O68" s="69">
        <v>1.1000000000000001</v>
      </c>
      <c r="P68" s="69">
        <v>4</v>
      </c>
      <c r="Q68" s="69">
        <v>6.6</v>
      </c>
      <c r="R68" s="69">
        <v>0</v>
      </c>
      <c r="S68" s="69">
        <v>0.1</v>
      </c>
      <c r="T68" s="69">
        <v>4.8</v>
      </c>
      <c r="U68" s="69">
        <v>7.3</v>
      </c>
      <c r="V68" s="69">
        <v>6.2</v>
      </c>
      <c r="W68" s="69">
        <v>3</v>
      </c>
      <c r="X68" s="69">
        <v>1.3</v>
      </c>
      <c r="Y68" s="69">
        <v>3.6</v>
      </c>
      <c r="Z68" s="69">
        <v>2.9</v>
      </c>
      <c r="AA68" s="69">
        <v>5.6</v>
      </c>
      <c r="AB68" s="69">
        <v>7.4</v>
      </c>
      <c r="AC68" s="69">
        <v>2.2000000000000002</v>
      </c>
      <c r="AD68" s="69">
        <v>2</v>
      </c>
      <c r="AE68" s="69">
        <v>3.1</v>
      </c>
      <c r="AF68" s="69">
        <v>2.2000000000000002</v>
      </c>
      <c r="AG68" s="69"/>
      <c r="AH68" s="70">
        <f t="shared" si="0"/>
        <v>2.5133333333333336</v>
      </c>
    </row>
    <row r="69" spans="1:34" ht="15" x14ac:dyDescent="0.35">
      <c r="A69" s="67" t="s">
        <v>117</v>
      </c>
      <c r="B69" s="67" t="s">
        <v>96</v>
      </c>
      <c r="C69" s="69">
        <v>0</v>
      </c>
      <c r="D69" s="69">
        <v>6</v>
      </c>
      <c r="E69" s="69">
        <v>0</v>
      </c>
      <c r="F69" s="69">
        <v>0</v>
      </c>
      <c r="G69" s="69">
        <v>1.3</v>
      </c>
      <c r="H69" s="69">
        <v>0.4</v>
      </c>
      <c r="I69" s="69">
        <v>3.7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0.3</v>
      </c>
      <c r="P69" s="69">
        <v>0</v>
      </c>
      <c r="Q69" s="69">
        <v>0.9</v>
      </c>
      <c r="R69" s="69">
        <v>0</v>
      </c>
      <c r="S69" s="69">
        <v>0.3</v>
      </c>
      <c r="T69" s="69">
        <v>0</v>
      </c>
      <c r="U69" s="69">
        <v>0</v>
      </c>
      <c r="V69" s="69">
        <v>6.1</v>
      </c>
      <c r="W69" s="69">
        <v>6.2</v>
      </c>
      <c r="X69" s="69">
        <v>0.3</v>
      </c>
      <c r="Y69" s="69">
        <v>0</v>
      </c>
      <c r="Z69" s="69">
        <v>0</v>
      </c>
      <c r="AA69" s="69">
        <v>0.5</v>
      </c>
      <c r="AB69" s="69">
        <v>7.1</v>
      </c>
      <c r="AC69" s="69">
        <v>0.1</v>
      </c>
      <c r="AD69" s="69">
        <v>1.6</v>
      </c>
      <c r="AE69" s="69">
        <v>1.7</v>
      </c>
      <c r="AF69" s="69">
        <v>0.9</v>
      </c>
      <c r="AG69" s="69">
        <v>0.1</v>
      </c>
      <c r="AH69" s="70">
        <f t="shared" si="0"/>
        <v>1.209677419354839</v>
      </c>
    </row>
    <row r="70" spans="1:34" ht="15" x14ac:dyDescent="0.35">
      <c r="A70" s="67" t="s">
        <v>118</v>
      </c>
      <c r="B70" s="67" t="s">
        <v>85</v>
      </c>
      <c r="C70" s="69">
        <v>0</v>
      </c>
      <c r="D70" s="69">
        <v>0</v>
      </c>
      <c r="E70" s="69">
        <v>0.5</v>
      </c>
      <c r="F70" s="69">
        <v>1.7</v>
      </c>
      <c r="G70" s="69">
        <v>1</v>
      </c>
      <c r="H70" s="69">
        <v>0</v>
      </c>
      <c r="I70" s="69">
        <v>2.4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1.1000000000000001</v>
      </c>
      <c r="W70" s="69">
        <v>0</v>
      </c>
      <c r="X70" s="69">
        <v>0</v>
      </c>
      <c r="Y70" s="69">
        <v>0</v>
      </c>
      <c r="Z70" s="69">
        <v>1.8</v>
      </c>
      <c r="AA70" s="69">
        <v>0</v>
      </c>
      <c r="AB70" s="69">
        <v>5</v>
      </c>
      <c r="AC70" s="69">
        <v>4.5</v>
      </c>
      <c r="AD70" s="69">
        <v>1.8</v>
      </c>
      <c r="AE70" s="69">
        <v>0.2</v>
      </c>
      <c r="AF70" s="69">
        <v>5.3</v>
      </c>
      <c r="AG70" s="69">
        <v>3.7</v>
      </c>
      <c r="AH70" s="70">
        <f t="shared" si="0"/>
        <v>0.93548387096774188</v>
      </c>
    </row>
    <row r="71" spans="1:34" ht="15" x14ac:dyDescent="0.35">
      <c r="A71" s="67" t="s">
        <v>118</v>
      </c>
      <c r="B71" s="67" t="s">
        <v>86</v>
      </c>
      <c r="C71" s="69">
        <v>1.9</v>
      </c>
      <c r="D71" s="69">
        <v>4.3</v>
      </c>
      <c r="E71" s="69">
        <v>3.5</v>
      </c>
      <c r="F71" s="69">
        <v>0.5</v>
      </c>
      <c r="G71" s="69">
        <v>0</v>
      </c>
      <c r="H71" s="69">
        <v>0</v>
      </c>
      <c r="I71" s="69">
        <v>0.1</v>
      </c>
      <c r="J71" s="69">
        <v>5.2</v>
      </c>
      <c r="K71" s="69">
        <v>0</v>
      </c>
      <c r="L71" s="69">
        <v>0</v>
      </c>
      <c r="M71" s="69">
        <v>0</v>
      </c>
      <c r="N71" s="69">
        <v>0.2</v>
      </c>
      <c r="O71" s="69">
        <v>0.1</v>
      </c>
      <c r="P71" s="69">
        <v>2.2000000000000002</v>
      </c>
      <c r="Q71" s="69">
        <v>0</v>
      </c>
      <c r="R71" s="69">
        <v>2.2000000000000002</v>
      </c>
      <c r="S71" s="69">
        <v>0</v>
      </c>
      <c r="T71" s="69">
        <v>0</v>
      </c>
      <c r="U71" s="69">
        <v>0</v>
      </c>
      <c r="V71" s="69">
        <v>2.2000000000000002</v>
      </c>
      <c r="W71" s="69">
        <v>2.2999999999999998</v>
      </c>
      <c r="X71" s="69">
        <v>3.9</v>
      </c>
      <c r="Y71" s="69">
        <v>2.6</v>
      </c>
      <c r="Z71" s="69">
        <v>0.3</v>
      </c>
      <c r="AA71" s="69">
        <v>7.4</v>
      </c>
      <c r="AB71" s="69">
        <v>0</v>
      </c>
      <c r="AC71" s="69">
        <v>7.9</v>
      </c>
      <c r="AD71" s="69">
        <v>0.1</v>
      </c>
      <c r="AE71" s="69"/>
      <c r="AF71" s="69"/>
      <c r="AG71" s="69"/>
      <c r="AH71" s="70">
        <f t="shared" si="0"/>
        <v>1.675</v>
      </c>
    </row>
    <row r="72" spans="1:34" ht="15" x14ac:dyDescent="0.35">
      <c r="A72" s="67" t="s">
        <v>118</v>
      </c>
      <c r="B72" s="67" t="s">
        <v>87</v>
      </c>
      <c r="C72" s="69">
        <v>1.5</v>
      </c>
      <c r="D72" s="69">
        <v>4.9000000000000004</v>
      </c>
      <c r="E72" s="69">
        <v>8</v>
      </c>
      <c r="F72" s="69">
        <v>4.5</v>
      </c>
      <c r="G72" s="69">
        <v>1.7</v>
      </c>
      <c r="H72" s="69">
        <v>0</v>
      </c>
      <c r="I72" s="69">
        <v>10</v>
      </c>
      <c r="J72" s="69">
        <v>6.5</v>
      </c>
      <c r="K72" s="69">
        <v>10.4</v>
      </c>
      <c r="L72" s="69">
        <v>7.6</v>
      </c>
      <c r="M72" s="69">
        <v>0.9</v>
      </c>
      <c r="N72" s="69">
        <v>0</v>
      </c>
      <c r="O72" s="69">
        <v>0</v>
      </c>
      <c r="P72" s="69">
        <v>0</v>
      </c>
      <c r="Q72" s="69">
        <v>4.9000000000000004</v>
      </c>
      <c r="R72" s="69">
        <v>0.1</v>
      </c>
      <c r="S72" s="69">
        <v>0</v>
      </c>
      <c r="T72" s="69">
        <v>10</v>
      </c>
      <c r="U72" s="69">
        <v>4.4000000000000004</v>
      </c>
      <c r="V72" s="69">
        <v>1.9</v>
      </c>
      <c r="W72" s="69">
        <v>0.8</v>
      </c>
      <c r="X72" s="69">
        <v>11.1</v>
      </c>
      <c r="Y72" s="69">
        <v>7.7</v>
      </c>
      <c r="Z72" s="69">
        <v>10.3</v>
      </c>
      <c r="AA72" s="69">
        <v>8.6999999999999993</v>
      </c>
      <c r="AB72" s="69">
        <v>10.6</v>
      </c>
      <c r="AC72" s="69">
        <v>3.3</v>
      </c>
      <c r="AD72" s="69">
        <v>3.7</v>
      </c>
      <c r="AE72" s="69">
        <v>0.7</v>
      </c>
      <c r="AF72" s="69">
        <v>7.5</v>
      </c>
      <c r="AG72" s="69">
        <v>2.8</v>
      </c>
      <c r="AH72" s="70">
        <f t="shared" si="0"/>
        <v>4.661290322580645</v>
      </c>
    </row>
    <row r="73" spans="1:34" ht="15" x14ac:dyDescent="0.35">
      <c r="A73" s="67" t="s">
        <v>118</v>
      </c>
      <c r="B73" s="67" t="s">
        <v>88</v>
      </c>
      <c r="C73" s="69">
        <v>5.3</v>
      </c>
      <c r="D73" s="69">
        <v>8.8000000000000007</v>
      </c>
      <c r="E73" s="69">
        <v>7.4</v>
      </c>
      <c r="F73" s="69">
        <v>6</v>
      </c>
      <c r="G73" s="69">
        <v>0.9</v>
      </c>
      <c r="H73" s="69">
        <v>11.6</v>
      </c>
      <c r="I73" s="69">
        <v>12.4</v>
      </c>
      <c r="J73" s="69">
        <v>12.3</v>
      </c>
      <c r="K73" s="69">
        <v>3.2</v>
      </c>
      <c r="L73" s="69">
        <v>3.1</v>
      </c>
      <c r="M73" s="69">
        <v>0.9</v>
      </c>
      <c r="N73" s="69">
        <v>0.6</v>
      </c>
      <c r="O73" s="69">
        <v>1.7</v>
      </c>
      <c r="P73" s="69">
        <v>1.4</v>
      </c>
      <c r="Q73" s="69">
        <v>0</v>
      </c>
      <c r="R73" s="69">
        <v>7.3</v>
      </c>
      <c r="S73" s="69">
        <v>12.6</v>
      </c>
      <c r="T73" s="69">
        <v>9.6999999999999993</v>
      </c>
      <c r="U73" s="69">
        <v>9.9</v>
      </c>
      <c r="V73" s="69">
        <v>8.6999999999999993</v>
      </c>
      <c r="W73" s="69">
        <v>3.5</v>
      </c>
      <c r="X73" s="69">
        <v>12.5</v>
      </c>
      <c r="Y73" s="69">
        <v>12.9</v>
      </c>
      <c r="Z73" s="69">
        <v>12.6</v>
      </c>
      <c r="AA73" s="69">
        <v>12.3</v>
      </c>
      <c r="AB73" s="69">
        <v>7</v>
      </c>
      <c r="AC73" s="69">
        <v>3.6</v>
      </c>
      <c r="AD73" s="69">
        <v>11.3</v>
      </c>
      <c r="AE73" s="69">
        <v>11.9</v>
      </c>
      <c r="AF73" s="69">
        <v>8.1</v>
      </c>
      <c r="AG73" s="69"/>
      <c r="AH73" s="70">
        <f t="shared" si="0"/>
        <v>7.3166666666666673</v>
      </c>
    </row>
    <row r="74" spans="1:34" ht="15" x14ac:dyDescent="0.35">
      <c r="A74" s="67" t="s">
        <v>118</v>
      </c>
      <c r="B74" s="67" t="s">
        <v>89</v>
      </c>
      <c r="C74" s="69">
        <v>5.8</v>
      </c>
      <c r="D74" s="69">
        <v>0.1</v>
      </c>
      <c r="E74" s="69">
        <v>0.7</v>
      </c>
      <c r="F74" s="69">
        <v>0.1</v>
      </c>
      <c r="G74" s="69">
        <v>0</v>
      </c>
      <c r="H74" s="69">
        <v>1</v>
      </c>
      <c r="I74" s="69">
        <v>4.7</v>
      </c>
      <c r="J74" s="69">
        <v>6.9</v>
      </c>
      <c r="K74" s="69">
        <v>6.1</v>
      </c>
      <c r="L74" s="69">
        <v>0.6</v>
      </c>
      <c r="M74" s="69">
        <v>2.5</v>
      </c>
      <c r="N74" s="69">
        <v>2.2999999999999998</v>
      </c>
      <c r="O74" s="69">
        <v>1</v>
      </c>
      <c r="P74" s="69">
        <v>0</v>
      </c>
      <c r="Q74" s="69">
        <v>0.1</v>
      </c>
      <c r="R74" s="69">
        <v>0.2</v>
      </c>
      <c r="S74" s="69">
        <v>2.6</v>
      </c>
      <c r="T74" s="69">
        <v>1.5</v>
      </c>
      <c r="U74" s="69">
        <v>0</v>
      </c>
      <c r="V74" s="69">
        <v>0.1</v>
      </c>
      <c r="W74" s="69">
        <v>0.6</v>
      </c>
      <c r="X74" s="69">
        <v>5.2</v>
      </c>
      <c r="Y74" s="69">
        <v>5.0999999999999996</v>
      </c>
      <c r="Z74" s="69">
        <v>4.2</v>
      </c>
      <c r="AA74" s="69">
        <v>7.4</v>
      </c>
      <c r="AB74" s="69">
        <v>2.2999999999999998</v>
      </c>
      <c r="AC74" s="69">
        <v>2.2999999999999998</v>
      </c>
      <c r="AD74" s="69">
        <v>6</v>
      </c>
      <c r="AE74" s="69">
        <v>7.5</v>
      </c>
      <c r="AF74" s="69">
        <v>3.4</v>
      </c>
      <c r="AG74" s="69">
        <v>0.6</v>
      </c>
      <c r="AH74" s="70">
        <f t="shared" si="0"/>
        <v>2.6096774193548389</v>
      </c>
    </row>
    <row r="75" spans="1:34" ht="15" x14ac:dyDescent="0.35">
      <c r="A75" s="67" t="s">
        <v>118</v>
      </c>
      <c r="B75" s="67" t="s">
        <v>90</v>
      </c>
      <c r="C75" s="69">
        <v>0</v>
      </c>
      <c r="D75" s="69">
        <v>0</v>
      </c>
      <c r="E75" s="69">
        <v>0</v>
      </c>
      <c r="F75" s="69">
        <v>14</v>
      </c>
      <c r="G75" s="69">
        <v>15.1</v>
      </c>
      <c r="H75" s="69">
        <v>14.4</v>
      </c>
      <c r="I75" s="69">
        <v>8.6</v>
      </c>
      <c r="J75" s="69">
        <v>9.1999999999999993</v>
      </c>
      <c r="K75" s="69">
        <v>8.4</v>
      </c>
      <c r="L75" s="69">
        <v>10.9</v>
      </c>
      <c r="M75" s="69">
        <v>14.1</v>
      </c>
      <c r="N75" s="69">
        <v>7</v>
      </c>
      <c r="O75" s="69">
        <v>2</v>
      </c>
      <c r="P75" s="69">
        <v>8.9</v>
      </c>
      <c r="Q75" s="69">
        <v>7.8</v>
      </c>
      <c r="R75" s="69">
        <v>7.5</v>
      </c>
      <c r="S75" s="69">
        <v>12.9</v>
      </c>
      <c r="T75" s="69">
        <v>3.3</v>
      </c>
      <c r="U75" s="69">
        <v>5.3</v>
      </c>
      <c r="V75" s="69">
        <v>0.9</v>
      </c>
      <c r="W75" s="69">
        <v>5.4</v>
      </c>
      <c r="X75" s="69">
        <v>8</v>
      </c>
      <c r="Y75" s="69">
        <v>7.3</v>
      </c>
      <c r="Z75" s="69">
        <v>6</v>
      </c>
      <c r="AA75" s="69">
        <v>9.6999999999999993</v>
      </c>
      <c r="AB75" s="69">
        <v>12.4</v>
      </c>
      <c r="AC75" s="69">
        <v>14.7</v>
      </c>
      <c r="AD75" s="69">
        <v>15.3</v>
      </c>
      <c r="AE75" s="69">
        <v>12.3</v>
      </c>
      <c r="AF75" s="69">
        <v>7.9</v>
      </c>
      <c r="AG75" s="69"/>
      <c r="AH75" s="70">
        <f t="shared" si="0"/>
        <v>8.3100000000000023</v>
      </c>
    </row>
    <row r="76" spans="1:34" ht="15" x14ac:dyDescent="0.35">
      <c r="A76" s="67" t="s">
        <v>118</v>
      </c>
      <c r="B76" s="67" t="s">
        <v>91</v>
      </c>
      <c r="C76" s="69">
        <v>6.7</v>
      </c>
      <c r="D76" s="69">
        <v>14.8</v>
      </c>
      <c r="E76" s="69">
        <v>14.7</v>
      </c>
      <c r="F76" s="69">
        <v>12.2</v>
      </c>
      <c r="G76" s="69">
        <v>6.3</v>
      </c>
      <c r="H76" s="69">
        <v>1.5</v>
      </c>
      <c r="I76" s="69">
        <v>11</v>
      </c>
      <c r="J76" s="69">
        <v>15</v>
      </c>
      <c r="K76" s="69">
        <v>14.7</v>
      </c>
      <c r="L76" s="69">
        <v>15.1</v>
      </c>
      <c r="M76" s="69">
        <v>14.9</v>
      </c>
      <c r="N76" s="69">
        <v>14.5</v>
      </c>
      <c r="O76" s="69">
        <v>6.5</v>
      </c>
      <c r="P76" s="69">
        <v>14.5</v>
      </c>
      <c r="Q76" s="69">
        <v>3.1</v>
      </c>
      <c r="R76" s="69">
        <v>13.5</v>
      </c>
      <c r="S76" s="69">
        <v>6.5</v>
      </c>
      <c r="T76" s="69">
        <v>0.6</v>
      </c>
      <c r="U76" s="69">
        <v>7.5</v>
      </c>
      <c r="V76" s="69">
        <v>9.6999999999999993</v>
      </c>
      <c r="W76" s="69">
        <v>13.9</v>
      </c>
      <c r="X76" s="69">
        <v>11.1</v>
      </c>
      <c r="Y76" s="69">
        <v>0.3</v>
      </c>
      <c r="Z76" s="69">
        <v>0</v>
      </c>
      <c r="AA76" s="69">
        <v>2.5</v>
      </c>
      <c r="AB76" s="69">
        <v>9.6</v>
      </c>
      <c r="AC76" s="69">
        <v>8.8000000000000007</v>
      </c>
      <c r="AD76" s="69">
        <v>4.7</v>
      </c>
      <c r="AE76" s="69">
        <v>5</v>
      </c>
      <c r="AF76" s="69">
        <v>2.8</v>
      </c>
      <c r="AG76" s="69">
        <v>11.6</v>
      </c>
      <c r="AH76" s="70">
        <f t="shared" si="0"/>
        <v>8.8258064516129036</v>
      </c>
    </row>
    <row r="77" spans="1:34" ht="15" x14ac:dyDescent="0.35">
      <c r="A77" s="67" t="s">
        <v>118</v>
      </c>
      <c r="B77" s="67" t="s">
        <v>92</v>
      </c>
      <c r="C77" s="69">
        <v>13.6</v>
      </c>
      <c r="D77" s="69">
        <v>6.2</v>
      </c>
      <c r="E77" s="69">
        <v>1.7</v>
      </c>
      <c r="F77" s="69">
        <v>10.3</v>
      </c>
      <c r="G77" s="69">
        <v>7.8</v>
      </c>
      <c r="H77" s="69">
        <v>0</v>
      </c>
      <c r="I77" s="69">
        <v>0</v>
      </c>
      <c r="J77" s="69">
        <v>7.9</v>
      </c>
      <c r="K77" s="69">
        <v>4.3</v>
      </c>
      <c r="L77" s="69">
        <v>12.2</v>
      </c>
      <c r="M77" s="69">
        <v>6.9</v>
      </c>
      <c r="N77" s="69">
        <v>8.9</v>
      </c>
      <c r="O77" s="69">
        <v>1.1000000000000001</v>
      </c>
      <c r="P77" s="69">
        <v>3.4</v>
      </c>
      <c r="Q77" s="69">
        <v>8.8000000000000007</v>
      </c>
      <c r="R77" s="69">
        <v>8</v>
      </c>
      <c r="S77" s="69">
        <v>0.1</v>
      </c>
      <c r="T77" s="69">
        <v>3.6</v>
      </c>
      <c r="U77" s="69">
        <v>5.5</v>
      </c>
      <c r="V77" s="69">
        <v>11.3</v>
      </c>
      <c r="W77" s="69">
        <v>13.1</v>
      </c>
      <c r="X77" s="69">
        <v>11.9</v>
      </c>
      <c r="Y77" s="69">
        <v>5.7</v>
      </c>
      <c r="Z77" s="69">
        <v>3.7</v>
      </c>
      <c r="AA77" s="69">
        <v>7.7</v>
      </c>
      <c r="AB77" s="69">
        <v>5.6</v>
      </c>
      <c r="AC77" s="69">
        <v>1.5</v>
      </c>
      <c r="AD77" s="69">
        <v>1.7</v>
      </c>
      <c r="AE77" s="69">
        <v>6.2</v>
      </c>
      <c r="AF77" s="69">
        <v>3.4</v>
      </c>
      <c r="AG77" s="69">
        <v>0</v>
      </c>
      <c r="AH77" s="70">
        <f t="shared" si="0"/>
        <v>5.8741935483870948</v>
      </c>
    </row>
    <row r="78" spans="1:34" ht="15" x14ac:dyDescent="0.35">
      <c r="A78" s="67" t="s">
        <v>118</v>
      </c>
      <c r="B78" s="67" t="s">
        <v>93</v>
      </c>
      <c r="C78" s="69">
        <v>4</v>
      </c>
      <c r="D78" s="69">
        <v>0.8</v>
      </c>
      <c r="E78" s="69">
        <v>3.6</v>
      </c>
      <c r="F78" s="69">
        <v>7.4</v>
      </c>
      <c r="G78" s="69">
        <v>9.9</v>
      </c>
      <c r="H78" s="69">
        <v>10.4</v>
      </c>
      <c r="I78" s="69">
        <v>8.9</v>
      </c>
      <c r="J78" s="69">
        <v>0</v>
      </c>
      <c r="K78" s="69">
        <v>0.8</v>
      </c>
      <c r="L78" s="69">
        <v>6</v>
      </c>
      <c r="M78" s="69">
        <v>8.9</v>
      </c>
      <c r="N78" s="69">
        <v>7.5</v>
      </c>
      <c r="O78" s="69">
        <v>2</v>
      </c>
      <c r="P78" s="69">
        <v>2.8</v>
      </c>
      <c r="Q78" s="69">
        <v>0.2</v>
      </c>
      <c r="R78" s="69">
        <v>3.3</v>
      </c>
      <c r="S78" s="69">
        <v>6.4</v>
      </c>
      <c r="T78" s="69">
        <v>6.7</v>
      </c>
      <c r="U78" s="69">
        <v>5.6</v>
      </c>
      <c r="V78" s="69">
        <v>6.5</v>
      </c>
      <c r="W78" s="69">
        <v>10.6</v>
      </c>
      <c r="X78" s="69">
        <v>11.2</v>
      </c>
      <c r="Y78" s="69">
        <v>10.5</v>
      </c>
      <c r="Z78" s="69">
        <v>10.6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2.6</v>
      </c>
      <c r="AG78" s="69"/>
      <c r="AH78" s="70">
        <f t="shared" si="0"/>
        <v>4.9066666666666663</v>
      </c>
    </row>
    <row r="79" spans="1:34" ht="15" x14ac:dyDescent="0.35">
      <c r="A79" s="67" t="s">
        <v>118</v>
      </c>
      <c r="B79" s="67" t="s">
        <v>94</v>
      </c>
      <c r="C79" s="69">
        <v>4.5999999999999996</v>
      </c>
      <c r="D79" s="69">
        <v>5.0999999999999996</v>
      </c>
      <c r="E79" s="69">
        <v>0</v>
      </c>
      <c r="F79" s="69">
        <v>0</v>
      </c>
      <c r="G79" s="69">
        <v>0</v>
      </c>
      <c r="H79" s="69">
        <v>0</v>
      </c>
      <c r="I79" s="69">
        <v>0.6</v>
      </c>
      <c r="J79" s="69">
        <v>9.4</v>
      </c>
      <c r="K79" s="69">
        <v>9</v>
      </c>
      <c r="L79" s="69">
        <v>9.5</v>
      </c>
      <c r="M79" s="69">
        <v>8.5</v>
      </c>
      <c r="N79" s="69">
        <v>8.1</v>
      </c>
      <c r="O79" s="69">
        <v>5.8</v>
      </c>
      <c r="P79" s="69">
        <v>7</v>
      </c>
      <c r="Q79" s="69">
        <v>0</v>
      </c>
      <c r="R79" s="69">
        <v>1.4</v>
      </c>
      <c r="S79" s="69">
        <v>6.2</v>
      </c>
      <c r="T79" s="69">
        <v>0</v>
      </c>
      <c r="U79" s="69">
        <v>3.2</v>
      </c>
      <c r="V79" s="69">
        <v>2.4</v>
      </c>
      <c r="W79" s="69">
        <v>4.5</v>
      </c>
      <c r="X79" s="69">
        <v>7.5</v>
      </c>
      <c r="Y79" s="69">
        <v>7.1</v>
      </c>
      <c r="Z79" s="69">
        <v>0</v>
      </c>
      <c r="AA79" s="69">
        <v>0</v>
      </c>
      <c r="AB79" s="69">
        <v>5</v>
      </c>
      <c r="AC79" s="69">
        <v>8.6</v>
      </c>
      <c r="AD79" s="69">
        <v>1.2</v>
      </c>
      <c r="AE79" s="69">
        <v>9.1999999999999993</v>
      </c>
      <c r="AF79" s="69">
        <v>8.6999999999999993</v>
      </c>
      <c r="AG79" s="69">
        <v>3.1</v>
      </c>
      <c r="AH79" s="70">
        <f t="shared" si="0"/>
        <v>4.3774193548387093</v>
      </c>
    </row>
    <row r="80" spans="1:34" ht="15" x14ac:dyDescent="0.35">
      <c r="A80" s="67" t="s">
        <v>118</v>
      </c>
      <c r="B80" s="67" t="s">
        <v>95</v>
      </c>
      <c r="C80" s="69">
        <v>2.1</v>
      </c>
      <c r="D80" s="69">
        <v>5.4</v>
      </c>
      <c r="E80" s="69">
        <v>4.2</v>
      </c>
      <c r="F80" s="69">
        <v>0</v>
      </c>
      <c r="G80" s="69">
        <v>8.1</v>
      </c>
      <c r="H80" s="69">
        <v>0.6</v>
      </c>
      <c r="I80" s="69">
        <v>0</v>
      </c>
      <c r="J80" s="69">
        <v>0</v>
      </c>
      <c r="K80" s="69">
        <v>4.0999999999999996</v>
      </c>
      <c r="L80" s="69">
        <v>0</v>
      </c>
      <c r="M80" s="69">
        <v>5.2</v>
      </c>
      <c r="N80" s="69">
        <v>5.5</v>
      </c>
      <c r="O80" s="69">
        <v>1</v>
      </c>
      <c r="P80" s="69">
        <v>8.6999999999999993</v>
      </c>
      <c r="Q80" s="69">
        <v>0</v>
      </c>
      <c r="R80" s="69">
        <v>0</v>
      </c>
      <c r="S80" s="69">
        <v>0</v>
      </c>
      <c r="T80" s="69">
        <v>0</v>
      </c>
      <c r="U80" s="69">
        <v>0.1</v>
      </c>
      <c r="V80" s="69">
        <v>4.5</v>
      </c>
      <c r="W80" s="69">
        <v>0</v>
      </c>
      <c r="X80" s="69">
        <v>0</v>
      </c>
      <c r="Y80" s="69">
        <v>0</v>
      </c>
      <c r="Z80" s="69">
        <v>0</v>
      </c>
      <c r="AA80" s="69">
        <v>3.9</v>
      </c>
      <c r="AB80" s="69">
        <v>1.6</v>
      </c>
      <c r="AC80" s="69">
        <v>3.6</v>
      </c>
      <c r="AD80" s="69">
        <v>0</v>
      </c>
      <c r="AE80" s="69">
        <v>0</v>
      </c>
      <c r="AF80" s="69">
        <v>0</v>
      </c>
      <c r="AG80" s="69"/>
      <c r="AH80" s="70">
        <f t="shared" si="0"/>
        <v>1.9533333333333336</v>
      </c>
    </row>
    <row r="81" spans="1:34" ht="15" x14ac:dyDescent="0.35">
      <c r="A81" s="67" t="s">
        <v>118</v>
      </c>
      <c r="B81" s="67" t="s">
        <v>96</v>
      </c>
      <c r="C81" s="69">
        <v>0</v>
      </c>
      <c r="D81" s="69">
        <v>1.8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0.6</v>
      </c>
      <c r="K81" s="69">
        <v>1.9</v>
      </c>
      <c r="L81" s="69">
        <v>0.5</v>
      </c>
      <c r="M81" s="69">
        <v>0.5</v>
      </c>
      <c r="N81" s="69">
        <v>0</v>
      </c>
      <c r="O81" s="69">
        <v>2.8</v>
      </c>
      <c r="P81" s="69">
        <v>0</v>
      </c>
      <c r="Q81" s="69">
        <v>0</v>
      </c>
      <c r="R81" s="69">
        <v>3.5</v>
      </c>
      <c r="S81" s="69">
        <v>0</v>
      </c>
      <c r="T81" s="69">
        <v>5.4</v>
      </c>
      <c r="U81" s="69">
        <v>0.4</v>
      </c>
      <c r="V81" s="69">
        <v>0.2</v>
      </c>
      <c r="W81" s="69">
        <v>0</v>
      </c>
      <c r="X81" s="69">
        <v>0.5</v>
      </c>
      <c r="Y81" s="69">
        <v>0</v>
      </c>
      <c r="Z81" s="69">
        <v>0</v>
      </c>
      <c r="AA81" s="69">
        <v>0</v>
      </c>
      <c r="AB81" s="69">
        <v>3.4</v>
      </c>
      <c r="AC81" s="69">
        <v>2.1</v>
      </c>
      <c r="AD81" s="69">
        <v>3.8</v>
      </c>
      <c r="AE81" s="69">
        <v>0</v>
      </c>
      <c r="AF81" s="69">
        <v>4.0999999999999996</v>
      </c>
      <c r="AG81" s="69">
        <v>0</v>
      </c>
      <c r="AH81" s="70">
        <f t="shared" si="0"/>
        <v>1.0161290322580645</v>
      </c>
    </row>
    <row r="82" spans="1:34" ht="15" x14ac:dyDescent="0.35">
      <c r="A82" s="67" t="s">
        <v>119</v>
      </c>
      <c r="B82" s="67" t="s">
        <v>85</v>
      </c>
      <c r="C82" s="69">
        <v>0.8</v>
      </c>
      <c r="D82" s="69">
        <v>0.9</v>
      </c>
      <c r="E82" s="69">
        <v>0.6</v>
      </c>
      <c r="F82" s="69">
        <v>4.2</v>
      </c>
      <c r="G82" s="69">
        <v>0.3</v>
      </c>
      <c r="H82" s="69">
        <v>0</v>
      </c>
      <c r="I82" s="69">
        <v>0</v>
      </c>
      <c r="J82" s="69">
        <v>0.4</v>
      </c>
      <c r="K82" s="69">
        <v>1</v>
      </c>
      <c r="L82" s="69">
        <v>0.9</v>
      </c>
      <c r="M82" s="69">
        <v>0</v>
      </c>
      <c r="N82" s="69">
        <v>1.5</v>
      </c>
      <c r="O82" s="69">
        <v>0</v>
      </c>
      <c r="P82" s="69">
        <v>0</v>
      </c>
      <c r="Q82" s="69">
        <v>2</v>
      </c>
      <c r="R82" s="69">
        <v>6.6</v>
      </c>
      <c r="S82" s="69">
        <v>5.9</v>
      </c>
      <c r="T82" s="69">
        <v>4.8</v>
      </c>
      <c r="U82" s="69">
        <v>0</v>
      </c>
      <c r="V82" s="69">
        <v>1.8</v>
      </c>
      <c r="W82" s="69">
        <v>0</v>
      </c>
      <c r="X82" s="69">
        <v>0.1</v>
      </c>
      <c r="Y82" s="69">
        <v>0.7</v>
      </c>
      <c r="Z82" s="69">
        <v>2.2000000000000002</v>
      </c>
      <c r="AA82" s="69">
        <v>0.8</v>
      </c>
      <c r="AB82" s="69">
        <v>0</v>
      </c>
      <c r="AC82" s="69">
        <v>0</v>
      </c>
      <c r="AD82" s="69">
        <v>7.1</v>
      </c>
      <c r="AE82" s="69">
        <v>7.9</v>
      </c>
      <c r="AF82" s="69">
        <v>2.2000000000000002</v>
      </c>
      <c r="AG82" s="69">
        <v>2.6</v>
      </c>
      <c r="AH82" s="70">
        <f t="shared" si="0"/>
        <v>1.7838709677419358</v>
      </c>
    </row>
    <row r="83" spans="1:34" ht="15" x14ac:dyDescent="0.35">
      <c r="A83" s="67" t="s">
        <v>119</v>
      </c>
      <c r="B83" s="67" t="s">
        <v>86</v>
      </c>
      <c r="C83" s="69">
        <v>0</v>
      </c>
      <c r="D83" s="69">
        <v>0.7</v>
      </c>
      <c r="E83" s="69">
        <v>2</v>
      </c>
      <c r="F83" s="69">
        <v>0.1</v>
      </c>
      <c r="G83" s="69">
        <v>5.4</v>
      </c>
      <c r="H83" s="69">
        <v>2.8</v>
      </c>
      <c r="I83" s="69">
        <v>9.1</v>
      </c>
      <c r="J83" s="69">
        <v>3.6</v>
      </c>
      <c r="K83" s="69">
        <v>9</v>
      </c>
      <c r="L83" s="69">
        <v>4.9000000000000004</v>
      </c>
      <c r="M83" s="69">
        <v>0.7</v>
      </c>
      <c r="N83" s="69">
        <v>4</v>
      </c>
      <c r="O83" s="69">
        <v>0.1</v>
      </c>
      <c r="P83" s="69">
        <v>0</v>
      </c>
      <c r="Q83" s="69">
        <v>4.7</v>
      </c>
      <c r="R83" s="69">
        <v>0</v>
      </c>
      <c r="S83" s="69">
        <v>0</v>
      </c>
      <c r="T83" s="69">
        <v>0</v>
      </c>
      <c r="U83" s="69">
        <v>0</v>
      </c>
      <c r="V83" s="69">
        <v>0.2</v>
      </c>
      <c r="W83" s="69">
        <v>4.9000000000000004</v>
      </c>
      <c r="X83" s="69">
        <v>5</v>
      </c>
      <c r="Y83" s="69">
        <v>6.3</v>
      </c>
      <c r="Z83" s="69">
        <v>7.8</v>
      </c>
      <c r="AA83" s="69">
        <v>9.1</v>
      </c>
      <c r="AB83" s="69">
        <v>9.3000000000000007</v>
      </c>
      <c r="AC83" s="69">
        <v>5.4</v>
      </c>
      <c r="AD83" s="69">
        <v>8.3000000000000007</v>
      </c>
      <c r="AE83" s="69"/>
      <c r="AF83" s="69"/>
      <c r="AG83" s="69"/>
      <c r="AH83" s="70">
        <f t="shared" si="0"/>
        <v>3.6928571428571431</v>
      </c>
    </row>
    <row r="84" spans="1:34" ht="15" x14ac:dyDescent="0.35">
      <c r="A84" s="67" t="s">
        <v>119</v>
      </c>
      <c r="B84" s="67" t="s">
        <v>87</v>
      </c>
      <c r="C84" s="69">
        <v>9.4</v>
      </c>
      <c r="D84" s="69">
        <v>10.199999999999999</v>
      </c>
      <c r="E84" s="69">
        <v>1.1000000000000001</v>
      </c>
      <c r="F84" s="69">
        <v>5.3</v>
      </c>
      <c r="G84" s="69">
        <v>9.1</v>
      </c>
      <c r="H84" s="69">
        <v>5.6</v>
      </c>
      <c r="I84" s="69">
        <v>10.6</v>
      </c>
      <c r="J84" s="69">
        <v>10.5</v>
      </c>
      <c r="K84" s="69">
        <v>9.1999999999999993</v>
      </c>
      <c r="L84" s="69">
        <v>1.2</v>
      </c>
      <c r="M84" s="69">
        <v>2.2000000000000002</v>
      </c>
      <c r="N84" s="69">
        <v>9.1999999999999993</v>
      </c>
      <c r="O84" s="69">
        <v>5.6</v>
      </c>
      <c r="P84" s="69">
        <v>3.5</v>
      </c>
      <c r="Q84" s="69">
        <v>9.6999999999999993</v>
      </c>
      <c r="R84" s="69">
        <v>2.2000000000000002</v>
      </c>
      <c r="S84" s="69">
        <v>0</v>
      </c>
      <c r="T84" s="69">
        <v>0</v>
      </c>
      <c r="U84" s="69">
        <v>1.6</v>
      </c>
      <c r="V84" s="69">
        <v>2.4</v>
      </c>
      <c r="W84" s="69">
        <v>11.2</v>
      </c>
      <c r="X84" s="69">
        <v>11</v>
      </c>
      <c r="Y84" s="69">
        <v>8.3000000000000007</v>
      </c>
      <c r="Z84" s="69">
        <v>11.3</v>
      </c>
      <c r="AA84" s="69">
        <v>9.4</v>
      </c>
      <c r="AB84" s="69">
        <v>0.5</v>
      </c>
      <c r="AC84" s="69">
        <v>3.3</v>
      </c>
      <c r="AD84" s="69">
        <v>4.8</v>
      </c>
      <c r="AE84" s="69">
        <v>11.9</v>
      </c>
      <c r="AF84" s="69">
        <v>9.9</v>
      </c>
      <c r="AG84" s="69">
        <v>4.8</v>
      </c>
      <c r="AH84" s="70">
        <f t="shared" si="0"/>
        <v>6.2903225806451637</v>
      </c>
    </row>
    <row r="85" spans="1:34" ht="15" x14ac:dyDescent="0.35">
      <c r="A85" s="67" t="s">
        <v>119</v>
      </c>
      <c r="B85" s="67" t="s">
        <v>88</v>
      </c>
      <c r="C85" s="69">
        <v>5.7</v>
      </c>
      <c r="D85" s="69">
        <v>9</v>
      </c>
      <c r="E85" s="69">
        <v>11.8</v>
      </c>
      <c r="F85" s="69">
        <v>0.5</v>
      </c>
      <c r="G85" s="69">
        <v>8.5</v>
      </c>
      <c r="H85" s="69">
        <v>6.5</v>
      </c>
      <c r="I85" s="69">
        <v>8.3000000000000007</v>
      </c>
      <c r="J85" s="69">
        <v>9.1999999999999993</v>
      </c>
      <c r="K85" s="69">
        <v>9.6</v>
      </c>
      <c r="L85" s="69">
        <v>12.5</v>
      </c>
      <c r="M85" s="69">
        <v>9.5</v>
      </c>
      <c r="N85" s="69">
        <v>4.2</v>
      </c>
      <c r="O85" s="69">
        <v>0</v>
      </c>
      <c r="P85" s="69">
        <v>1.4</v>
      </c>
      <c r="Q85" s="69">
        <v>0.8</v>
      </c>
      <c r="R85" s="69">
        <v>10</v>
      </c>
      <c r="S85" s="69">
        <v>6.5</v>
      </c>
      <c r="T85" s="69">
        <v>12</v>
      </c>
      <c r="U85" s="69">
        <v>12.5</v>
      </c>
      <c r="V85" s="69">
        <v>12.8</v>
      </c>
      <c r="W85" s="69">
        <v>12.7</v>
      </c>
      <c r="X85" s="69">
        <v>13</v>
      </c>
      <c r="Y85" s="69">
        <v>11.1</v>
      </c>
      <c r="Z85" s="69">
        <v>12.6</v>
      </c>
      <c r="AA85" s="69">
        <v>2.8</v>
      </c>
      <c r="AB85" s="69">
        <v>3.7</v>
      </c>
      <c r="AC85" s="69">
        <v>2.1</v>
      </c>
      <c r="AD85" s="69">
        <v>6.5</v>
      </c>
      <c r="AE85" s="69">
        <v>6.6</v>
      </c>
      <c r="AF85" s="69">
        <v>7.8</v>
      </c>
      <c r="AG85" s="69"/>
      <c r="AH85" s="70">
        <f t="shared" si="0"/>
        <v>7.6733333333333329</v>
      </c>
    </row>
    <row r="86" spans="1:34" ht="15" x14ac:dyDescent="0.35">
      <c r="A86" s="67" t="s">
        <v>119</v>
      </c>
      <c r="B86" s="67" t="s">
        <v>89</v>
      </c>
      <c r="C86" s="69">
        <v>6.6</v>
      </c>
      <c r="D86" s="69">
        <v>5.6</v>
      </c>
      <c r="E86" s="69">
        <v>0</v>
      </c>
      <c r="F86" s="69">
        <v>5.8</v>
      </c>
      <c r="G86" s="69">
        <v>9.6999999999999993</v>
      </c>
      <c r="H86" s="69">
        <v>13.4</v>
      </c>
      <c r="I86" s="69">
        <v>13.7</v>
      </c>
      <c r="J86" s="69">
        <v>12.9</v>
      </c>
      <c r="K86" s="69">
        <v>14</v>
      </c>
      <c r="L86" s="69">
        <v>13.5</v>
      </c>
      <c r="M86" s="69">
        <v>12.3</v>
      </c>
      <c r="N86" s="69">
        <v>5.7</v>
      </c>
      <c r="O86" s="69">
        <v>8.1</v>
      </c>
      <c r="P86" s="69">
        <v>5.3</v>
      </c>
      <c r="Q86" s="69">
        <v>0.8</v>
      </c>
      <c r="R86" s="69">
        <v>7</v>
      </c>
      <c r="S86" s="69">
        <v>5.2</v>
      </c>
      <c r="T86" s="69">
        <v>11.6</v>
      </c>
      <c r="U86" s="69">
        <v>13</v>
      </c>
      <c r="V86" s="69">
        <v>11.5</v>
      </c>
      <c r="W86" s="69">
        <v>10.9</v>
      </c>
      <c r="X86" s="69">
        <v>11.8</v>
      </c>
      <c r="Y86" s="69">
        <v>11.7</v>
      </c>
      <c r="Z86" s="69">
        <v>12.5</v>
      </c>
      <c r="AA86" s="69">
        <v>14.6</v>
      </c>
      <c r="AB86" s="69">
        <v>13.1</v>
      </c>
      <c r="AC86" s="69">
        <v>2.2000000000000002</v>
      </c>
      <c r="AD86" s="69">
        <v>5</v>
      </c>
      <c r="AE86" s="69">
        <v>14.8</v>
      </c>
      <c r="AF86" s="69">
        <v>15</v>
      </c>
      <c r="AG86" s="69">
        <v>11</v>
      </c>
      <c r="AH86" s="70">
        <f t="shared" si="0"/>
        <v>9.622580645161289</v>
      </c>
    </row>
    <row r="87" spans="1:34" ht="15" x14ac:dyDescent="0.35">
      <c r="A87" s="67" t="s">
        <v>119</v>
      </c>
      <c r="B87" s="67" t="s">
        <v>90</v>
      </c>
      <c r="C87" s="69">
        <v>0.4</v>
      </c>
      <c r="D87" s="69">
        <v>4.3</v>
      </c>
      <c r="E87" s="69">
        <v>10.1</v>
      </c>
      <c r="F87" s="69">
        <v>9.1999999999999993</v>
      </c>
      <c r="G87" s="69">
        <v>13.5</v>
      </c>
      <c r="H87" s="69">
        <v>10.5</v>
      </c>
      <c r="I87" s="69">
        <v>10.8</v>
      </c>
      <c r="J87" s="69">
        <v>4.8</v>
      </c>
      <c r="K87" s="69">
        <v>6.4</v>
      </c>
      <c r="L87" s="69">
        <v>9.9</v>
      </c>
      <c r="M87" s="69">
        <v>8.1999999999999993</v>
      </c>
      <c r="N87" s="69">
        <v>7.4</v>
      </c>
      <c r="O87" s="69">
        <v>10.1</v>
      </c>
      <c r="P87" s="69">
        <v>7.9</v>
      </c>
      <c r="Q87" s="69">
        <v>9</v>
      </c>
      <c r="R87" s="69">
        <v>11</v>
      </c>
      <c r="S87" s="69">
        <v>11</v>
      </c>
      <c r="T87" s="69">
        <v>0</v>
      </c>
      <c r="U87" s="69">
        <v>10.7</v>
      </c>
      <c r="V87" s="69">
        <v>5.9</v>
      </c>
      <c r="W87" s="69">
        <v>4.8</v>
      </c>
      <c r="X87" s="69">
        <v>7.5</v>
      </c>
      <c r="Y87" s="69">
        <v>7.2</v>
      </c>
      <c r="Z87" s="69">
        <v>7.7</v>
      </c>
      <c r="AA87" s="69">
        <v>7</v>
      </c>
      <c r="AB87" s="69">
        <v>3.6</v>
      </c>
      <c r="AC87" s="69">
        <v>13.4</v>
      </c>
      <c r="AD87" s="69">
        <v>15.4</v>
      </c>
      <c r="AE87" s="69">
        <v>15.1</v>
      </c>
      <c r="AF87" s="69">
        <v>8.1</v>
      </c>
      <c r="AG87" s="69"/>
      <c r="AH87" s="70">
        <f t="shared" ref="AH87:AH93" si="1">AVERAGE(C87:AG87)</f>
        <v>8.3633333333333333</v>
      </c>
    </row>
    <row r="88" spans="1:34" ht="15" x14ac:dyDescent="0.35">
      <c r="A88" s="67" t="s">
        <v>119</v>
      </c>
      <c r="B88" s="67" t="s">
        <v>91</v>
      </c>
      <c r="C88" s="69">
        <v>8.4</v>
      </c>
      <c r="D88" s="69">
        <v>2.8</v>
      </c>
      <c r="E88" s="69">
        <v>0</v>
      </c>
      <c r="F88" s="69">
        <v>1.2</v>
      </c>
      <c r="G88" s="69">
        <v>4.5999999999999996</v>
      </c>
      <c r="H88" s="69">
        <v>12.7</v>
      </c>
      <c r="I88" s="69">
        <v>8.6999999999999993</v>
      </c>
      <c r="J88" s="69">
        <v>5.9</v>
      </c>
      <c r="K88" s="69">
        <v>9.3000000000000007</v>
      </c>
      <c r="L88" s="69">
        <v>11.1</v>
      </c>
      <c r="M88" s="69">
        <v>6.6</v>
      </c>
      <c r="N88" s="69">
        <v>14.5</v>
      </c>
      <c r="O88" s="69">
        <v>7.1</v>
      </c>
      <c r="P88" s="69">
        <v>4.4000000000000004</v>
      </c>
      <c r="Q88" s="69">
        <v>5.6</v>
      </c>
      <c r="R88" s="69">
        <v>14</v>
      </c>
      <c r="S88" s="69">
        <v>10</v>
      </c>
      <c r="T88" s="69">
        <v>4.4000000000000004</v>
      </c>
      <c r="U88" s="69">
        <v>10.199999999999999</v>
      </c>
      <c r="V88" s="69">
        <v>0.9</v>
      </c>
      <c r="W88" s="69">
        <v>0</v>
      </c>
      <c r="X88" s="69">
        <v>1</v>
      </c>
      <c r="Y88" s="69">
        <v>12.2</v>
      </c>
      <c r="Z88" s="69">
        <v>2.8</v>
      </c>
      <c r="AA88" s="69">
        <v>6.9</v>
      </c>
      <c r="AB88" s="69">
        <v>6.2</v>
      </c>
      <c r="AC88" s="69">
        <v>4.8</v>
      </c>
      <c r="AD88" s="69">
        <v>8.9</v>
      </c>
      <c r="AE88" s="69">
        <v>4.3</v>
      </c>
      <c r="AF88" s="69">
        <v>0</v>
      </c>
      <c r="AG88" s="69">
        <v>0</v>
      </c>
      <c r="AH88" s="70">
        <f t="shared" si="1"/>
        <v>6.112903225806452</v>
      </c>
    </row>
    <row r="89" spans="1:34" ht="15" x14ac:dyDescent="0.35">
      <c r="A89" s="67" t="s">
        <v>119</v>
      </c>
      <c r="B89" s="67" t="s">
        <v>92</v>
      </c>
      <c r="C89" s="69">
        <v>1.5</v>
      </c>
      <c r="D89" s="69">
        <v>8</v>
      </c>
      <c r="E89" s="69">
        <v>12.2</v>
      </c>
      <c r="F89" s="69">
        <v>5.4</v>
      </c>
      <c r="G89" s="69">
        <v>4.2</v>
      </c>
      <c r="H89" s="69">
        <v>6.6</v>
      </c>
      <c r="I89" s="69">
        <v>0.1</v>
      </c>
      <c r="J89" s="69">
        <v>4.2</v>
      </c>
      <c r="K89" s="69">
        <v>6.3</v>
      </c>
      <c r="L89" s="69">
        <v>1.9</v>
      </c>
      <c r="M89" s="69">
        <v>8.3000000000000007</v>
      </c>
      <c r="N89" s="69">
        <v>6.4</v>
      </c>
      <c r="O89" s="69">
        <v>4</v>
      </c>
      <c r="P89" s="69">
        <v>7.2</v>
      </c>
      <c r="Q89" s="69">
        <v>0.5</v>
      </c>
      <c r="R89" s="69">
        <v>4</v>
      </c>
      <c r="S89" s="69">
        <v>8.1999999999999993</v>
      </c>
      <c r="T89" s="69">
        <v>12.5</v>
      </c>
      <c r="U89" s="69">
        <v>7.5</v>
      </c>
      <c r="V89" s="69">
        <v>12.3</v>
      </c>
      <c r="W89" s="69">
        <v>10.4</v>
      </c>
      <c r="X89" s="69">
        <v>11</v>
      </c>
      <c r="Y89" s="69">
        <v>12.3</v>
      </c>
      <c r="Z89" s="69">
        <v>9.6999999999999993</v>
      </c>
      <c r="AA89" s="69">
        <v>9.8000000000000007</v>
      </c>
      <c r="AB89" s="69">
        <v>12.7</v>
      </c>
      <c r="AC89" s="69">
        <v>2.8</v>
      </c>
      <c r="AD89" s="69">
        <v>12.1</v>
      </c>
      <c r="AE89" s="69">
        <v>11.3</v>
      </c>
      <c r="AF89" s="69">
        <v>6.5</v>
      </c>
      <c r="AG89" s="69">
        <v>8.9</v>
      </c>
      <c r="AH89" s="70">
        <f t="shared" si="1"/>
        <v>7.3806451612903237</v>
      </c>
    </row>
    <row r="90" spans="1:34" ht="15" x14ac:dyDescent="0.35">
      <c r="A90" s="67" t="s">
        <v>119</v>
      </c>
      <c r="B90" s="67" t="s">
        <v>93</v>
      </c>
      <c r="C90" s="69">
        <v>10.3</v>
      </c>
      <c r="D90" s="69">
        <v>9</v>
      </c>
      <c r="E90" s="69">
        <v>11.5</v>
      </c>
      <c r="F90" s="69">
        <v>12.1</v>
      </c>
      <c r="G90" s="69">
        <v>0.1</v>
      </c>
      <c r="H90" s="69">
        <v>11.3</v>
      </c>
      <c r="I90" s="69">
        <v>1.6</v>
      </c>
      <c r="J90" s="69">
        <v>0</v>
      </c>
      <c r="K90" s="69">
        <v>1.7</v>
      </c>
      <c r="L90" s="69">
        <v>7.7</v>
      </c>
      <c r="M90" s="69">
        <v>11.7</v>
      </c>
      <c r="N90" s="69">
        <v>8.5</v>
      </c>
      <c r="O90" s="69">
        <v>5.7</v>
      </c>
      <c r="P90" s="69">
        <v>9.1999999999999993</v>
      </c>
      <c r="Q90" s="69">
        <v>8.3000000000000007</v>
      </c>
      <c r="R90" s="69">
        <v>11.3</v>
      </c>
      <c r="S90" s="69">
        <v>7.3</v>
      </c>
      <c r="T90" s="69">
        <v>0.2</v>
      </c>
      <c r="U90" s="69">
        <v>0</v>
      </c>
      <c r="V90" s="69">
        <v>0</v>
      </c>
      <c r="W90" s="69">
        <v>7.2</v>
      </c>
      <c r="X90" s="69">
        <v>6</v>
      </c>
      <c r="Y90" s="69">
        <v>6.6</v>
      </c>
      <c r="Z90" s="69">
        <v>11.1</v>
      </c>
      <c r="AA90" s="69">
        <v>10.5</v>
      </c>
      <c r="AB90" s="69">
        <v>10.199999999999999</v>
      </c>
      <c r="AC90" s="69">
        <v>9.6999999999999993</v>
      </c>
      <c r="AD90" s="69">
        <v>8.6</v>
      </c>
      <c r="AE90" s="69">
        <v>9.1</v>
      </c>
      <c r="AF90" s="69">
        <v>10.5</v>
      </c>
      <c r="AG90" s="69"/>
      <c r="AH90" s="70">
        <f t="shared" si="1"/>
        <v>7.2333333333333316</v>
      </c>
    </row>
    <row r="91" spans="1:34" ht="15" x14ac:dyDescent="0.35">
      <c r="A91" s="67" t="s">
        <v>119</v>
      </c>
      <c r="B91" s="67" t="s">
        <v>94</v>
      </c>
      <c r="C91" s="69">
        <v>10.5</v>
      </c>
      <c r="D91" s="69">
        <v>10.5</v>
      </c>
      <c r="E91" s="69">
        <v>10.4</v>
      </c>
      <c r="F91" s="69">
        <v>10</v>
      </c>
      <c r="G91" s="69">
        <v>0.2</v>
      </c>
      <c r="H91" s="69">
        <v>8.1</v>
      </c>
      <c r="I91" s="69">
        <v>2.6</v>
      </c>
      <c r="J91" s="69">
        <v>1.4</v>
      </c>
      <c r="K91" s="69">
        <v>0.8</v>
      </c>
      <c r="L91" s="69">
        <v>0</v>
      </c>
      <c r="M91" s="69">
        <v>0</v>
      </c>
      <c r="N91" s="69">
        <v>0</v>
      </c>
      <c r="O91" s="69">
        <v>5.8</v>
      </c>
      <c r="P91" s="69">
        <v>5.2</v>
      </c>
      <c r="Q91" s="69">
        <v>6.6</v>
      </c>
      <c r="R91" s="69">
        <v>9.6</v>
      </c>
      <c r="S91" s="69">
        <v>9.6</v>
      </c>
      <c r="T91" s="69">
        <v>8.8000000000000007</v>
      </c>
      <c r="U91" s="69">
        <v>0</v>
      </c>
      <c r="V91" s="69">
        <v>4.0999999999999996</v>
      </c>
      <c r="W91" s="69">
        <v>5.6</v>
      </c>
      <c r="X91" s="69">
        <v>0.1</v>
      </c>
      <c r="Y91" s="69">
        <v>0.5</v>
      </c>
      <c r="Z91" s="69">
        <v>3.6</v>
      </c>
      <c r="AA91" s="69">
        <v>0</v>
      </c>
      <c r="AB91" s="69">
        <v>0</v>
      </c>
      <c r="AC91" s="69">
        <v>0</v>
      </c>
      <c r="AD91" s="69">
        <v>0</v>
      </c>
      <c r="AE91" s="69">
        <v>1.6</v>
      </c>
      <c r="AF91" s="69">
        <v>2.9</v>
      </c>
      <c r="AG91" s="69">
        <v>0</v>
      </c>
      <c r="AH91" s="70">
        <f t="shared" si="1"/>
        <v>3.8225806451612891</v>
      </c>
    </row>
    <row r="92" spans="1:34" ht="15" x14ac:dyDescent="0.35">
      <c r="A92" s="67" t="s">
        <v>119</v>
      </c>
      <c r="B92" s="67" t="s">
        <v>95</v>
      </c>
      <c r="C92" s="69">
        <v>1.9</v>
      </c>
      <c r="D92" s="69">
        <v>0</v>
      </c>
      <c r="E92" s="69">
        <v>0</v>
      </c>
      <c r="F92" s="69">
        <v>0</v>
      </c>
      <c r="G92" s="69">
        <v>0</v>
      </c>
      <c r="H92" s="69">
        <v>7.5</v>
      </c>
      <c r="I92" s="69">
        <v>5.6</v>
      </c>
      <c r="J92" s="69">
        <v>0</v>
      </c>
      <c r="K92" s="69">
        <v>0</v>
      </c>
      <c r="L92" s="69">
        <v>0</v>
      </c>
      <c r="M92" s="69">
        <v>2.7</v>
      </c>
      <c r="N92" s="69">
        <v>7.6</v>
      </c>
      <c r="O92" s="69">
        <v>5.3</v>
      </c>
      <c r="P92" s="69">
        <v>3.9</v>
      </c>
      <c r="Q92" s="69">
        <v>0</v>
      </c>
      <c r="R92" s="69">
        <v>0</v>
      </c>
      <c r="S92" s="69">
        <v>0</v>
      </c>
      <c r="T92" s="69">
        <v>0.3</v>
      </c>
      <c r="U92" s="69">
        <v>1.4</v>
      </c>
      <c r="V92" s="69">
        <v>2.2000000000000002</v>
      </c>
      <c r="W92" s="69">
        <v>0.1</v>
      </c>
      <c r="X92" s="69">
        <v>5.6</v>
      </c>
      <c r="Y92" s="69">
        <v>0</v>
      </c>
      <c r="Z92" s="69">
        <v>0</v>
      </c>
      <c r="AA92" s="69">
        <v>0</v>
      </c>
      <c r="AB92" s="69">
        <v>2</v>
      </c>
      <c r="AC92" s="69">
        <v>7.9</v>
      </c>
      <c r="AD92" s="69">
        <v>6.5</v>
      </c>
      <c r="AE92" s="69">
        <v>6.2</v>
      </c>
      <c r="AF92" s="69">
        <v>0</v>
      </c>
      <c r="AG92" s="69"/>
      <c r="AH92" s="70">
        <f t="shared" si="1"/>
        <v>2.2233333333333336</v>
      </c>
    </row>
    <row r="93" spans="1:34" ht="15" x14ac:dyDescent="0.35">
      <c r="A93" s="67" t="s">
        <v>119</v>
      </c>
      <c r="B93" s="67" t="s">
        <v>96</v>
      </c>
      <c r="C93" s="69">
        <v>0</v>
      </c>
      <c r="D93" s="69">
        <v>3.3</v>
      </c>
      <c r="E93" s="69">
        <v>3.7</v>
      </c>
      <c r="F93" s="69">
        <v>0</v>
      </c>
      <c r="G93" s="69">
        <v>2.5</v>
      </c>
      <c r="H93" s="69">
        <v>2.1</v>
      </c>
      <c r="I93" s="69">
        <v>0</v>
      </c>
      <c r="J93" s="69">
        <v>0</v>
      </c>
      <c r="K93" s="69">
        <v>0</v>
      </c>
      <c r="L93" s="69">
        <v>2.6</v>
      </c>
      <c r="M93" s="69">
        <v>6.2</v>
      </c>
      <c r="N93" s="69">
        <v>0.9</v>
      </c>
      <c r="O93" s="69">
        <v>1.8</v>
      </c>
      <c r="P93" s="69">
        <v>1.4</v>
      </c>
      <c r="Q93" s="69">
        <v>0.7</v>
      </c>
      <c r="R93" s="69">
        <v>0</v>
      </c>
      <c r="S93" s="69">
        <v>1.2</v>
      </c>
      <c r="T93" s="69">
        <v>1.3</v>
      </c>
      <c r="U93" s="69">
        <v>6.1</v>
      </c>
      <c r="V93" s="69">
        <v>5.8</v>
      </c>
      <c r="W93" s="69">
        <v>0.5</v>
      </c>
      <c r="X93" s="69">
        <v>1.1000000000000001</v>
      </c>
      <c r="Y93" s="69">
        <v>0</v>
      </c>
      <c r="Z93" s="69">
        <v>0.2</v>
      </c>
      <c r="AA93" s="69">
        <v>0.3</v>
      </c>
      <c r="AB93" s="69">
        <v>0</v>
      </c>
      <c r="AC93" s="69">
        <v>0</v>
      </c>
      <c r="AD93" s="69">
        <v>0</v>
      </c>
      <c r="AE93" s="69">
        <v>1.5</v>
      </c>
      <c r="AF93" s="69">
        <v>0.6</v>
      </c>
      <c r="AG93" s="69">
        <v>3.4</v>
      </c>
      <c r="AH93" s="70">
        <f t="shared" si="1"/>
        <v>1.5225806451612902</v>
      </c>
    </row>
    <row r="94" spans="1:34" ht="15" x14ac:dyDescent="0.35">
      <c r="A94" s="71" t="s">
        <v>84</v>
      </c>
      <c r="B94" s="71" t="s">
        <v>86</v>
      </c>
      <c r="C94" s="72">
        <v>8.3000000000000007</v>
      </c>
      <c r="D94" s="72">
        <v>8.6</v>
      </c>
      <c r="E94" s="72">
        <v>7.8</v>
      </c>
      <c r="F94" s="72">
        <v>2.9</v>
      </c>
      <c r="G94" s="72">
        <v>4.8</v>
      </c>
      <c r="H94" s="72">
        <v>8.1999999999999993</v>
      </c>
      <c r="I94" s="72">
        <v>0.1</v>
      </c>
      <c r="J94" s="72">
        <v>6.7</v>
      </c>
      <c r="K94" s="72">
        <v>0</v>
      </c>
      <c r="L94" s="72">
        <v>5.7</v>
      </c>
      <c r="M94" s="72">
        <v>8.5</v>
      </c>
      <c r="N94" s="72">
        <v>8.9</v>
      </c>
      <c r="O94" s="72">
        <v>0</v>
      </c>
      <c r="P94" s="72">
        <v>4.4000000000000004</v>
      </c>
      <c r="Q94" s="72">
        <v>1.7</v>
      </c>
      <c r="R94" s="72">
        <v>1</v>
      </c>
      <c r="S94" s="72">
        <v>0</v>
      </c>
      <c r="T94" s="72">
        <v>0.9</v>
      </c>
      <c r="U94" s="72">
        <v>0.3</v>
      </c>
      <c r="V94" s="72">
        <v>3.4</v>
      </c>
      <c r="W94" s="72">
        <v>6.1</v>
      </c>
      <c r="X94" s="72">
        <v>2.6</v>
      </c>
      <c r="Y94" s="72">
        <v>0</v>
      </c>
      <c r="Z94" s="72">
        <v>0.6</v>
      </c>
      <c r="AA94" s="72">
        <v>8.5</v>
      </c>
      <c r="AB94" s="72">
        <v>1.1000000000000001</v>
      </c>
      <c r="AC94" s="72">
        <v>7.4</v>
      </c>
      <c r="AD94" s="72">
        <v>0</v>
      </c>
      <c r="AE94" s="72">
        <v>0</v>
      </c>
      <c r="AF94" s="72"/>
      <c r="AG94" s="72"/>
      <c r="AH94" s="70">
        <f t="shared" ref="AH94:AH152" si="2">AVERAGE(C94:AG94)</f>
        <v>3.7413793103448274</v>
      </c>
    </row>
    <row r="95" spans="1:34" ht="15" x14ac:dyDescent="0.35">
      <c r="A95" s="71" t="s">
        <v>84</v>
      </c>
      <c r="B95" s="71" t="s">
        <v>87</v>
      </c>
      <c r="C95" s="72">
        <v>0.4</v>
      </c>
      <c r="D95" s="72">
        <v>2.6</v>
      </c>
      <c r="E95" s="72">
        <v>8.8000000000000007</v>
      </c>
      <c r="F95" s="72">
        <v>4.3</v>
      </c>
      <c r="G95" s="72">
        <v>9.9</v>
      </c>
      <c r="H95" s="72">
        <v>8.6</v>
      </c>
      <c r="I95" s="72">
        <v>9.4</v>
      </c>
      <c r="J95" s="72">
        <v>0</v>
      </c>
      <c r="K95" s="72">
        <v>9.3000000000000007</v>
      </c>
      <c r="L95" s="72">
        <v>5</v>
      </c>
      <c r="M95" s="72">
        <v>0.1</v>
      </c>
      <c r="N95" s="72">
        <v>0</v>
      </c>
      <c r="O95" s="72">
        <v>0.1</v>
      </c>
      <c r="P95" s="72">
        <v>0</v>
      </c>
      <c r="Q95" s="72">
        <v>3.9</v>
      </c>
      <c r="R95" s="72">
        <v>10.6</v>
      </c>
      <c r="S95" s="72">
        <v>10.7</v>
      </c>
      <c r="T95" s="72">
        <v>9.1</v>
      </c>
      <c r="U95" s="72">
        <v>8.1</v>
      </c>
      <c r="V95" s="72">
        <v>11.4</v>
      </c>
      <c r="W95" s="72">
        <v>11.2</v>
      </c>
      <c r="X95" s="72">
        <v>6.5</v>
      </c>
      <c r="Y95" s="72">
        <v>8.4</v>
      </c>
      <c r="Z95" s="72">
        <v>10.8</v>
      </c>
      <c r="AA95" s="72">
        <v>11.6</v>
      </c>
      <c r="AB95" s="72">
        <v>11.8</v>
      </c>
      <c r="AC95" s="72">
        <v>10.199999999999999</v>
      </c>
      <c r="AD95" s="72">
        <v>11.5</v>
      </c>
      <c r="AE95" s="72">
        <v>0.3</v>
      </c>
      <c r="AF95" s="72">
        <v>0.1</v>
      </c>
      <c r="AG95" s="72">
        <v>0.5</v>
      </c>
      <c r="AH95" s="70">
        <f t="shared" si="2"/>
        <v>6.2967741935483881</v>
      </c>
    </row>
    <row r="96" spans="1:34" ht="15" x14ac:dyDescent="0.35">
      <c r="A96" s="71" t="s">
        <v>84</v>
      </c>
      <c r="B96" s="71" t="s">
        <v>88</v>
      </c>
      <c r="C96" s="72">
        <v>7.3</v>
      </c>
      <c r="D96" s="72">
        <v>3.2</v>
      </c>
      <c r="E96" s="72">
        <v>9.8000000000000007</v>
      </c>
      <c r="F96" s="72">
        <v>7.4</v>
      </c>
      <c r="G96" s="72">
        <v>0</v>
      </c>
      <c r="H96" s="72">
        <v>0</v>
      </c>
      <c r="I96" s="72">
        <v>2.5</v>
      </c>
      <c r="J96" s="72">
        <v>1.2</v>
      </c>
      <c r="K96" s="72">
        <v>10.199999999999999</v>
      </c>
      <c r="L96" s="72">
        <v>3.1</v>
      </c>
      <c r="M96" s="72">
        <v>7.2</v>
      </c>
      <c r="N96" s="72">
        <v>3.9</v>
      </c>
      <c r="O96" s="72">
        <v>7.1</v>
      </c>
      <c r="P96" s="72">
        <v>8.6999999999999993</v>
      </c>
      <c r="Q96" s="72">
        <v>0.2</v>
      </c>
      <c r="R96" s="72">
        <v>0</v>
      </c>
      <c r="S96" s="72">
        <v>7.9</v>
      </c>
      <c r="T96" s="72">
        <v>11.1</v>
      </c>
      <c r="U96" s="72">
        <v>5.0999999999999996</v>
      </c>
      <c r="V96" s="72">
        <v>4.2</v>
      </c>
      <c r="W96" s="72">
        <v>5.7</v>
      </c>
      <c r="X96" s="72">
        <v>3.9</v>
      </c>
      <c r="Y96" s="72">
        <v>9.4</v>
      </c>
      <c r="Z96" s="72">
        <v>7.6</v>
      </c>
      <c r="AA96" s="72">
        <v>6.9</v>
      </c>
      <c r="AB96" s="72">
        <v>13.4</v>
      </c>
      <c r="AC96" s="72">
        <v>13.2</v>
      </c>
      <c r="AD96" s="72">
        <v>13.3</v>
      </c>
      <c r="AE96" s="72">
        <v>11.1</v>
      </c>
      <c r="AF96" s="72">
        <v>12.6</v>
      </c>
      <c r="AG96" s="72"/>
      <c r="AH96" s="70">
        <f t="shared" si="2"/>
        <v>6.5733333333333341</v>
      </c>
    </row>
    <row r="97" spans="1:34" ht="15" x14ac:dyDescent="0.35">
      <c r="A97" s="71" t="s">
        <v>84</v>
      </c>
      <c r="B97" s="71" t="s">
        <v>89</v>
      </c>
      <c r="C97" s="72">
        <v>13.3</v>
      </c>
      <c r="D97" s="72">
        <v>10</v>
      </c>
      <c r="E97" s="72">
        <v>4.7</v>
      </c>
      <c r="F97" s="72">
        <v>10.7</v>
      </c>
      <c r="G97" s="72">
        <v>7.5</v>
      </c>
      <c r="H97" s="72">
        <v>2.5</v>
      </c>
      <c r="I97" s="72">
        <v>3.9</v>
      </c>
      <c r="J97" s="72">
        <v>9.8000000000000007</v>
      </c>
      <c r="K97" s="72">
        <v>9.1</v>
      </c>
      <c r="L97" s="72">
        <v>11</v>
      </c>
      <c r="M97" s="72">
        <v>11.3</v>
      </c>
      <c r="N97" s="72">
        <v>2.7</v>
      </c>
      <c r="O97" s="72">
        <v>4.8</v>
      </c>
      <c r="P97" s="72">
        <v>3.9</v>
      </c>
      <c r="Q97" s="72">
        <v>5.8</v>
      </c>
      <c r="R97" s="72">
        <v>3</v>
      </c>
      <c r="S97" s="72">
        <v>10.199999999999999</v>
      </c>
      <c r="T97" s="72">
        <v>12</v>
      </c>
      <c r="U97" s="72">
        <v>14</v>
      </c>
      <c r="V97" s="72">
        <v>12.6</v>
      </c>
      <c r="W97" s="72">
        <v>7.7</v>
      </c>
      <c r="X97" s="72">
        <v>8.9</v>
      </c>
      <c r="Y97" s="72">
        <v>11.9</v>
      </c>
      <c r="Z97" s="72">
        <v>13.2</v>
      </c>
      <c r="AA97" s="72">
        <v>13.6</v>
      </c>
      <c r="AB97" s="72">
        <v>12.2</v>
      </c>
      <c r="AC97" s="72">
        <v>8.1999999999999993</v>
      </c>
      <c r="AD97" s="72">
        <v>3.8</v>
      </c>
      <c r="AE97" s="72">
        <v>10.5</v>
      </c>
      <c r="AF97" s="72">
        <v>9.6999999999999993</v>
      </c>
      <c r="AG97" s="72">
        <v>5.0999999999999996</v>
      </c>
      <c r="AH97" s="70">
        <f t="shared" si="2"/>
        <v>8.6322580645161278</v>
      </c>
    </row>
    <row r="98" spans="1:34" ht="15" x14ac:dyDescent="0.35">
      <c r="A98" s="71" t="s">
        <v>84</v>
      </c>
      <c r="B98" s="71" t="s">
        <v>90</v>
      </c>
      <c r="C98" s="72">
        <v>3.3</v>
      </c>
      <c r="D98" s="72">
        <v>3.8</v>
      </c>
      <c r="E98" s="72">
        <v>6.4</v>
      </c>
      <c r="F98" s="72">
        <v>2.1</v>
      </c>
      <c r="G98" s="72">
        <v>0.2</v>
      </c>
      <c r="H98" s="72">
        <v>6.3</v>
      </c>
      <c r="I98" s="72">
        <v>12</v>
      </c>
      <c r="J98" s="72">
        <v>5.4</v>
      </c>
      <c r="K98" s="72">
        <v>6.8</v>
      </c>
      <c r="L98" s="72">
        <v>1.3</v>
      </c>
      <c r="M98" s="72">
        <v>4.9000000000000004</v>
      </c>
      <c r="N98" s="72">
        <v>4.7</v>
      </c>
      <c r="O98" s="72">
        <v>3.3</v>
      </c>
      <c r="P98" s="72">
        <v>0.4</v>
      </c>
      <c r="Q98" s="72">
        <v>8.4</v>
      </c>
      <c r="R98" s="72">
        <v>11.9</v>
      </c>
      <c r="S98" s="72">
        <v>12.5</v>
      </c>
      <c r="T98" s="72">
        <v>12.2</v>
      </c>
      <c r="U98" s="72">
        <v>9</v>
      </c>
      <c r="V98" s="72">
        <v>5</v>
      </c>
      <c r="W98" s="72">
        <v>8.8000000000000007</v>
      </c>
      <c r="X98" s="72">
        <v>9.8000000000000007</v>
      </c>
      <c r="Y98" s="72">
        <v>14.1</v>
      </c>
      <c r="Z98" s="72">
        <v>10.7</v>
      </c>
      <c r="AA98" s="72">
        <v>5.7</v>
      </c>
      <c r="AB98" s="72">
        <v>8.6999999999999993</v>
      </c>
      <c r="AC98" s="72">
        <v>11.2</v>
      </c>
      <c r="AD98" s="72">
        <v>11.7</v>
      </c>
      <c r="AE98" s="72">
        <v>10.5</v>
      </c>
      <c r="AF98" s="72">
        <v>9.3000000000000007</v>
      </c>
      <c r="AG98" s="72"/>
      <c r="AH98" s="70">
        <f t="shared" si="2"/>
        <v>7.3466666666666649</v>
      </c>
    </row>
    <row r="99" spans="1:34" ht="15" x14ac:dyDescent="0.35">
      <c r="A99" s="71" t="s">
        <v>84</v>
      </c>
      <c r="B99" s="71" t="s">
        <v>91</v>
      </c>
      <c r="C99" s="72">
        <v>10.1</v>
      </c>
      <c r="D99" s="72">
        <v>8.4</v>
      </c>
      <c r="E99" s="72">
        <v>2.5</v>
      </c>
      <c r="F99" s="72">
        <v>4.9000000000000004</v>
      </c>
      <c r="G99" s="72">
        <v>7.8</v>
      </c>
      <c r="H99" s="72">
        <v>10.5</v>
      </c>
      <c r="I99" s="72">
        <v>7.1</v>
      </c>
      <c r="J99" s="72">
        <v>10.7</v>
      </c>
      <c r="K99" s="72">
        <v>8.4</v>
      </c>
      <c r="L99" s="72">
        <v>9.9</v>
      </c>
      <c r="M99" s="72">
        <v>10</v>
      </c>
      <c r="N99" s="72">
        <v>9.3000000000000007</v>
      </c>
      <c r="O99" s="72">
        <v>1.6</v>
      </c>
      <c r="P99" s="72">
        <v>7.3</v>
      </c>
      <c r="Q99" s="72">
        <v>7.6</v>
      </c>
      <c r="R99" s="72">
        <v>2</v>
      </c>
      <c r="S99" s="72">
        <v>2.5</v>
      </c>
      <c r="T99" s="72">
        <v>6.1</v>
      </c>
      <c r="U99" s="72">
        <v>7.4</v>
      </c>
      <c r="V99" s="72">
        <v>3.8</v>
      </c>
      <c r="W99" s="72">
        <v>2.4</v>
      </c>
      <c r="X99" s="72">
        <v>7.5</v>
      </c>
      <c r="Y99" s="72">
        <v>14.1</v>
      </c>
      <c r="Z99" s="72">
        <v>13.7</v>
      </c>
      <c r="AA99" s="72">
        <v>0.3</v>
      </c>
      <c r="AB99" s="72">
        <v>9.9</v>
      </c>
      <c r="AC99" s="72">
        <v>12.2</v>
      </c>
      <c r="AD99" s="72">
        <v>9.1999999999999993</v>
      </c>
      <c r="AE99" s="72">
        <v>4.7</v>
      </c>
      <c r="AF99" s="72">
        <v>10.9</v>
      </c>
      <c r="AG99" s="72">
        <v>8.5</v>
      </c>
      <c r="AH99" s="70">
        <f t="shared" si="2"/>
        <v>7.4612903225806448</v>
      </c>
    </row>
    <row r="100" spans="1:34" ht="15" x14ac:dyDescent="0.35">
      <c r="A100" s="71" t="s">
        <v>84</v>
      </c>
      <c r="B100" s="71" t="s">
        <v>92</v>
      </c>
      <c r="C100" s="72">
        <v>12.4</v>
      </c>
      <c r="D100" s="72">
        <v>12.5</v>
      </c>
      <c r="E100" s="72">
        <v>5.2</v>
      </c>
      <c r="F100" s="72">
        <v>11.2</v>
      </c>
      <c r="G100" s="72">
        <v>9.3000000000000007</v>
      </c>
      <c r="H100" s="72">
        <v>7.5</v>
      </c>
      <c r="I100" s="72">
        <v>7.8</v>
      </c>
      <c r="J100" s="72">
        <v>3.9</v>
      </c>
      <c r="K100" s="72">
        <v>6.4</v>
      </c>
      <c r="L100" s="72">
        <v>5.0999999999999996</v>
      </c>
      <c r="M100" s="72">
        <v>3.5</v>
      </c>
      <c r="N100" s="72">
        <v>10.4</v>
      </c>
      <c r="O100" s="72">
        <v>10.8</v>
      </c>
      <c r="P100" s="72">
        <v>13</v>
      </c>
      <c r="Q100" s="72">
        <v>13.4</v>
      </c>
      <c r="R100" s="72">
        <v>6.3</v>
      </c>
      <c r="S100" s="72">
        <v>10</v>
      </c>
      <c r="T100" s="72">
        <v>12.7</v>
      </c>
      <c r="U100" s="72">
        <v>13.3</v>
      </c>
      <c r="V100" s="72">
        <v>12.5</v>
      </c>
      <c r="W100" s="72">
        <v>7.8</v>
      </c>
      <c r="X100" s="72">
        <v>5.4</v>
      </c>
      <c r="Y100" s="72">
        <v>12.3</v>
      </c>
      <c r="Z100" s="72">
        <v>2.2999999999999998</v>
      </c>
      <c r="AA100" s="72">
        <v>5.0999999999999996</v>
      </c>
      <c r="AB100" s="72">
        <v>6.5</v>
      </c>
      <c r="AC100" s="72">
        <v>4.5999999999999996</v>
      </c>
      <c r="AD100" s="72">
        <v>11.6</v>
      </c>
      <c r="AE100" s="72">
        <v>7</v>
      </c>
      <c r="AF100" s="72">
        <v>7.9</v>
      </c>
      <c r="AG100" s="72">
        <v>0</v>
      </c>
      <c r="AH100" s="70">
        <f t="shared" si="2"/>
        <v>8.312903225806453</v>
      </c>
    </row>
    <row r="101" spans="1:34" ht="15" x14ac:dyDescent="0.35">
      <c r="A101" s="71" t="s">
        <v>84</v>
      </c>
      <c r="B101" s="71" t="s">
        <v>93</v>
      </c>
      <c r="C101" s="72">
        <v>0</v>
      </c>
      <c r="D101" s="72">
        <v>3.4</v>
      </c>
      <c r="E101" s="72">
        <v>4.7</v>
      </c>
      <c r="F101" s="72">
        <v>7.1</v>
      </c>
      <c r="G101" s="72">
        <v>9.1</v>
      </c>
      <c r="H101" s="72">
        <v>5.6</v>
      </c>
      <c r="I101" s="72">
        <v>8.1999999999999993</v>
      </c>
      <c r="J101" s="72">
        <v>8.8000000000000007</v>
      </c>
      <c r="K101" s="72">
        <v>12.3</v>
      </c>
      <c r="L101" s="72">
        <v>10.6</v>
      </c>
      <c r="M101" s="72">
        <v>11.5</v>
      </c>
      <c r="N101" s="72">
        <v>0</v>
      </c>
      <c r="O101" s="72">
        <v>1.9</v>
      </c>
      <c r="P101" s="72">
        <v>10.3</v>
      </c>
      <c r="Q101" s="72">
        <v>2</v>
      </c>
      <c r="R101" s="72">
        <v>9.1</v>
      </c>
      <c r="S101" s="72">
        <v>8.8000000000000007</v>
      </c>
      <c r="T101" s="72">
        <v>9.5</v>
      </c>
      <c r="U101" s="72">
        <v>0.9</v>
      </c>
      <c r="V101" s="72">
        <v>8</v>
      </c>
      <c r="W101" s="72">
        <v>10.9</v>
      </c>
      <c r="X101" s="72">
        <v>3.4</v>
      </c>
      <c r="Y101" s="72">
        <v>7.9</v>
      </c>
      <c r="Z101" s="72">
        <v>5.0999999999999996</v>
      </c>
      <c r="AA101" s="72">
        <v>8.9</v>
      </c>
      <c r="AB101" s="72">
        <v>6.5</v>
      </c>
      <c r="AC101" s="72">
        <v>3.3</v>
      </c>
      <c r="AD101" s="72">
        <v>4.9000000000000004</v>
      </c>
      <c r="AE101" s="72">
        <v>3.5</v>
      </c>
      <c r="AF101" s="72">
        <v>8.8000000000000007</v>
      </c>
      <c r="AG101" s="72"/>
      <c r="AH101" s="70">
        <f t="shared" si="2"/>
        <v>6.5000000000000009</v>
      </c>
    </row>
    <row r="102" spans="1:34" ht="15" x14ac:dyDescent="0.35">
      <c r="A102" s="71" t="s">
        <v>84</v>
      </c>
      <c r="B102" s="71" t="s">
        <v>94</v>
      </c>
      <c r="C102" s="72">
        <v>0.7</v>
      </c>
      <c r="D102" s="72">
        <v>4.7</v>
      </c>
      <c r="E102" s="72">
        <v>8.4</v>
      </c>
      <c r="F102" s="72">
        <v>2</v>
      </c>
      <c r="G102" s="72">
        <v>4.4000000000000004</v>
      </c>
      <c r="H102" s="72">
        <v>6</v>
      </c>
      <c r="I102" s="72">
        <v>1.7</v>
      </c>
      <c r="J102" s="72">
        <v>7.6</v>
      </c>
      <c r="K102" s="72">
        <v>5.2</v>
      </c>
      <c r="L102" s="72">
        <v>5</v>
      </c>
      <c r="M102" s="72">
        <v>8.1999999999999993</v>
      </c>
      <c r="N102" s="72">
        <v>0.5</v>
      </c>
      <c r="O102" s="72">
        <v>7.7</v>
      </c>
      <c r="P102" s="72">
        <v>2.4</v>
      </c>
      <c r="Q102" s="72">
        <v>0.5</v>
      </c>
      <c r="R102" s="72">
        <v>1.2</v>
      </c>
      <c r="S102" s="72">
        <v>8.9</v>
      </c>
      <c r="T102" s="72">
        <v>7.4</v>
      </c>
      <c r="U102" s="72">
        <v>2.6</v>
      </c>
      <c r="V102" s="72">
        <v>0</v>
      </c>
      <c r="W102" s="72">
        <v>0</v>
      </c>
      <c r="X102" s="72">
        <v>0</v>
      </c>
      <c r="Y102" s="72">
        <v>0</v>
      </c>
      <c r="Z102" s="72">
        <v>0</v>
      </c>
      <c r="AA102" s="72">
        <v>0</v>
      </c>
      <c r="AB102" s="72">
        <v>0.1</v>
      </c>
      <c r="AC102" s="72">
        <v>0</v>
      </c>
      <c r="AD102" s="72">
        <v>2.6</v>
      </c>
      <c r="AE102" s="72">
        <v>0</v>
      </c>
      <c r="AF102" s="72">
        <v>0</v>
      </c>
      <c r="AG102" s="72">
        <v>7.5</v>
      </c>
      <c r="AH102" s="70">
        <f t="shared" si="2"/>
        <v>3.0741935483870972</v>
      </c>
    </row>
    <row r="103" spans="1:34" ht="15" x14ac:dyDescent="0.35">
      <c r="A103" s="71" t="s">
        <v>84</v>
      </c>
      <c r="B103" s="71" t="s">
        <v>95</v>
      </c>
      <c r="C103" s="72">
        <v>0</v>
      </c>
      <c r="D103" s="72">
        <v>2.8</v>
      </c>
      <c r="E103" s="72">
        <v>2.7</v>
      </c>
      <c r="F103" s="72">
        <v>1.8</v>
      </c>
      <c r="G103" s="72">
        <v>0.6</v>
      </c>
      <c r="H103" s="72">
        <v>2.9</v>
      </c>
      <c r="I103" s="72">
        <v>0</v>
      </c>
      <c r="J103" s="72">
        <v>0.1</v>
      </c>
      <c r="K103" s="72">
        <v>1.7</v>
      </c>
      <c r="L103" s="72">
        <v>2.4</v>
      </c>
      <c r="M103" s="72">
        <v>0</v>
      </c>
      <c r="N103" s="72">
        <v>0.2</v>
      </c>
      <c r="O103" s="72">
        <v>5.9</v>
      </c>
      <c r="P103" s="72">
        <v>4.5</v>
      </c>
      <c r="Q103" s="72">
        <v>0</v>
      </c>
      <c r="R103" s="72">
        <v>0</v>
      </c>
      <c r="S103" s="72">
        <v>0</v>
      </c>
      <c r="T103" s="72">
        <v>0</v>
      </c>
      <c r="U103" s="72">
        <v>5.6</v>
      </c>
      <c r="V103" s="72">
        <v>0</v>
      </c>
      <c r="W103" s="72">
        <v>0</v>
      </c>
      <c r="X103" s="72">
        <v>0.3</v>
      </c>
      <c r="Y103" s="72">
        <v>0</v>
      </c>
      <c r="Z103" s="72">
        <v>5.5</v>
      </c>
      <c r="AA103" s="72">
        <v>2.4</v>
      </c>
      <c r="AB103" s="72">
        <v>0.9</v>
      </c>
      <c r="AC103" s="72">
        <v>0</v>
      </c>
      <c r="AD103" s="72">
        <v>0</v>
      </c>
      <c r="AE103" s="72">
        <v>0</v>
      </c>
      <c r="AF103" s="72">
        <v>0.3</v>
      </c>
      <c r="AG103" s="72"/>
      <c r="AH103" s="70">
        <f t="shared" si="2"/>
        <v>1.3533333333333331</v>
      </c>
    </row>
    <row r="104" spans="1:34" ht="15" x14ac:dyDescent="0.35">
      <c r="A104" s="71" t="s">
        <v>84</v>
      </c>
      <c r="B104" s="71" t="s">
        <v>96</v>
      </c>
      <c r="C104" s="72">
        <v>7</v>
      </c>
      <c r="D104" s="72">
        <v>1.5</v>
      </c>
      <c r="E104" s="72">
        <v>0.7</v>
      </c>
      <c r="F104" s="72">
        <v>0</v>
      </c>
      <c r="G104" s="72">
        <v>0</v>
      </c>
      <c r="H104" s="72">
        <v>0.9</v>
      </c>
      <c r="I104" s="72">
        <v>7.5</v>
      </c>
      <c r="J104" s="72">
        <v>5.8</v>
      </c>
      <c r="K104" s="72">
        <v>5.2</v>
      </c>
      <c r="L104" s="72">
        <v>0</v>
      </c>
      <c r="M104" s="72">
        <v>0</v>
      </c>
      <c r="N104" s="72">
        <v>3.6</v>
      </c>
      <c r="O104" s="72">
        <v>2.6</v>
      </c>
      <c r="P104" s="72">
        <v>2.8</v>
      </c>
      <c r="Q104" s="72">
        <v>0</v>
      </c>
      <c r="R104" s="72">
        <v>2</v>
      </c>
      <c r="S104" s="72">
        <v>0</v>
      </c>
      <c r="T104" s="72">
        <v>0</v>
      </c>
      <c r="U104" s="72">
        <v>1.5</v>
      </c>
      <c r="V104" s="72">
        <v>0</v>
      </c>
      <c r="W104" s="72">
        <v>0</v>
      </c>
      <c r="X104" s="72">
        <v>0</v>
      </c>
      <c r="Y104" s="72">
        <v>0</v>
      </c>
      <c r="Z104" s="72">
        <v>1.7</v>
      </c>
      <c r="AA104" s="72">
        <v>1</v>
      </c>
      <c r="AB104" s="72">
        <v>0</v>
      </c>
      <c r="AC104" s="72">
        <v>0.3</v>
      </c>
      <c r="AD104" s="72">
        <v>2.1</v>
      </c>
      <c r="AE104" s="72">
        <v>4.5999999999999996</v>
      </c>
      <c r="AF104" s="72">
        <v>1.3</v>
      </c>
      <c r="AG104" s="72">
        <v>5.3</v>
      </c>
      <c r="AH104" s="70">
        <f t="shared" si="2"/>
        <v>1.8516129032258064</v>
      </c>
    </row>
    <row r="105" spans="1:34" ht="15" x14ac:dyDescent="0.35">
      <c r="A105" s="71" t="s">
        <v>97</v>
      </c>
      <c r="B105" s="71" t="s">
        <v>85</v>
      </c>
      <c r="C105" s="72">
        <v>3.1</v>
      </c>
      <c r="D105" s="72">
        <v>3.6</v>
      </c>
      <c r="E105" s="72">
        <v>0</v>
      </c>
      <c r="F105" s="72">
        <v>0.7</v>
      </c>
      <c r="G105" s="72">
        <v>0</v>
      </c>
      <c r="H105" s="72">
        <v>0</v>
      </c>
      <c r="I105" s="72">
        <v>0.1</v>
      </c>
      <c r="J105" s="72">
        <v>0</v>
      </c>
      <c r="K105" s="72">
        <v>0</v>
      </c>
      <c r="L105" s="72">
        <v>0</v>
      </c>
      <c r="M105" s="72">
        <v>1.6</v>
      </c>
      <c r="N105" s="72">
        <v>2.5</v>
      </c>
      <c r="O105" s="72">
        <v>0</v>
      </c>
      <c r="P105" s="72">
        <v>0.4</v>
      </c>
      <c r="Q105" s="72">
        <v>1.5</v>
      </c>
      <c r="R105" s="72">
        <v>0</v>
      </c>
      <c r="S105" s="72">
        <v>0</v>
      </c>
      <c r="T105" s="72">
        <v>0</v>
      </c>
      <c r="U105" s="72">
        <v>2</v>
      </c>
      <c r="V105" s="72">
        <v>0</v>
      </c>
      <c r="W105" s="72">
        <v>0</v>
      </c>
      <c r="X105" s="72">
        <v>0.3</v>
      </c>
      <c r="Y105" s="72">
        <v>0</v>
      </c>
      <c r="Z105" s="72">
        <v>0</v>
      </c>
      <c r="AA105" s="72">
        <v>0</v>
      </c>
      <c r="AB105" s="72">
        <v>0</v>
      </c>
      <c r="AC105" s="72">
        <v>0</v>
      </c>
      <c r="AD105" s="72">
        <v>0</v>
      </c>
      <c r="AE105" s="72">
        <v>0</v>
      </c>
      <c r="AF105" s="72">
        <v>0.7</v>
      </c>
      <c r="AG105" s="72">
        <v>4.3</v>
      </c>
      <c r="AH105" s="70">
        <f t="shared" si="2"/>
        <v>0.67096774193548392</v>
      </c>
    </row>
    <row r="106" spans="1:34" ht="15" x14ac:dyDescent="0.35">
      <c r="A106" s="71" t="s">
        <v>97</v>
      </c>
      <c r="B106" s="71" t="s">
        <v>86</v>
      </c>
      <c r="C106" s="72">
        <v>0</v>
      </c>
      <c r="D106" s="72">
        <v>0</v>
      </c>
      <c r="E106" s="72">
        <v>4.5</v>
      </c>
      <c r="F106" s="72">
        <v>0</v>
      </c>
      <c r="G106" s="72">
        <v>1.1000000000000001</v>
      </c>
      <c r="H106" s="72">
        <v>7</v>
      </c>
      <c r="I106" s="72">
        <v>2</v>
      </c>
      <c r="J106" s="72">
        <v>4.9000000000000004</v>
      </c>
      <c r="K106" s="72">
        <v>0.4</v>
      </c>
      <c r="L106" s="72">
        <v>2.5</v>
      </c>
      <c r="M106" s="72">
        <v>0</v>
      </c>
      <c r="N106" s="72">
        <v>0</v>
      </c>
      <c r="O106" s="72">
        <v>0</v>
      </c>
      <c r="P106" s="72">
        <v>0</v>
      </c>
      <c r="Q106" s="72">
        <v>0</v>
      </c>
      <c r="R106" s="72">
        <v>0</v>
      </c>
      <c r="S106" s="72">
        <v>0</v>
      </c>
      <c r="T106" s="72">
        <v>0</v>
      </c>
      <c r="U106" s="72">
        <v>0</v>
      </c>
      <c r="V106" s="72">
        <v>0.8</v>
      </c>
      <c r="W106" s="72">
        <v>0.4</v>
      </c>
      <c r="X106" s="72">
        <v>0</v>
      </c>
      <c r="Y106" s="72">
        <v>0</v>
      </c>
      <c r="Z106" s="72">
        <v>2</v>
      </c>
      <c r="AA106" s="72">
        <v>0</v>
      </c>
      <c r="AB106" s="72">
        <v>0</v>
      </c>
      <c r="AC106" s="72">
        <v>0</v>
      </c>
      <c r="AD106" s="72">
        <v>0</v>
      </c>
      <c r="AE106" s="72"/>
      <c r="AF106" s="72"/>
      <c r="AG106" s="72"/>
      <c r="AH106" s="70">
        <f t="shared" si="2"/>
        <v>0.91428571428571426</v>
      </c>
    </row>
    <row r="107" spans="1:34" ht="15" x14ac:dyDescent="0.35">
      <c r="A107" s="71" t="s">
        <v>97</v>
      </c>
      <c r="B107" s="71" t="s">
        <v>87</v>
      </c>
      <c r="C107" s="72">
        <v>0</v>
      </c>
      <c r="D107" s="72">
        <v>10</v>
      </c>
      <c r="E107" s="72">
        <v>2</v>
      </c>
      <c r="F107" s="72">
        <v>10.3</v>
      </c>
      <c r="G107" s="72">
        <v>10.4</v>
      </c>
      <c r="H107" s="72">
        <v>9.9</v>
      </c>
      <c r="I107" s="72">
        <v>0.4</v>
      </c>
      <c r="J107" s="72">
        <v>0</v>
      </c>
      <c r="K107" s="72">
        <v>0</v>
      </c>
      <c r="L107" s="72">
        <v>5.0999999999999996</v>
      </c>
      <c r="M107" s="72">
        <v>0</v>
      </c>
      <c r="N107" s="72">
        <v>0</v>
      </c>
      <c r="O107" s="72">
        <v>0.2</v>
      </c>
      <c r="P107" s="72">
        <v>9.1</v>
      </c>
      <c r="Q107" s="72">
        <v>4.7</v>
      </c>
      <c r="R107" s="72">
        <v>10.3</v>
      </c>
      <c r="S107" s="72">
        <v>9.1999999999999993</v>
      </c>
      <c r="T107" s="72">
        <v>2.4</v>
      </c>
      <c r="U107" s="72">
        <v>0.5</v>
      </c>
      <c r="V107" s="72">
        <v>8.6999999999999993</v>
      </c>
      <c r="W107" s="72">
        <v>0</v>
      </c>
      <c r="X107" s="72">
        <v>1</v>
      </c>
      <c r="Y107" s="72">
        <v>8.1</v>
      </c>
      <c r="Z107" s="72">
        <v>9.1</v>
      </c>
      <c r="AA107" s="72">
        <v>3.5</v>
      </c>
      <c r="AB107" s="72">
        <v>0</v>
      </c>
      <c r="AC107" s="72">
        <v>0</v>
      </c>
      <c r="AD107" s="72">
        <v>0.5</v>
      </c>
      <c r="AE107" s="72">
        <v>3.9</v>
      </c>
      <c r="AF107" s="72">
        <v>5.6</v>
      </c>
      <c r="AG107" s="72">
        <v>0</v>
      </c>
      <c r="AH107" s="70">
        <f t="shared" si="2"/>
        <v>4.0290322580645164</v>
      </c>
    </row>
    <row r="108" spans="1:34" ht="15" x14ac:dyDescent="0.35">
      <c r="A108" s="71" t="s">
        <v>97</v>
      </c>
      <c r="B108" s="71" t="s">
        <v>88</v>
      </c>
      <c r="C108" s="72">
        <v>3.4</v>
      </c>
      <c r="D108" s="72">
        <v>0.1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10.3</v>
      </c>
      <c r="K108" s="72">
        <v>3.3</v>
      </c>
      <c r="L108" s="72">
        <v>2.2000000000000002</v>
      </c>
      <c r="M108" s="72">
        <v>0.9</v>
      </c>
      <c r="N108" s="72">
        <v>3</v>
      </c>
      <c r="O108" s="72">
        <v>5.9</v>
      </c>
      <c r="P108" s="72">
        <v>5.7</v>
      </c>
      <c r="Q108" s="72">
        <v>11.2</v>
      </c>
      <c r="R108" s="72">
        <v>8</v>
      </c>
      <c r="S108" s="72">
        <v>6.3</v>
      </c>
      <c r="T108" s="72">
        <v>10.3</v>
      </c>
      <c r="U108" s="72">
        <v>0</v>
      </c>
      <c r="V108" s="72">
        <v>0</v>
      </c>
      <c r="W108" s="72">
        <v>10</v>
      </c>
      <c r="X108" s="72">
        <v>9.3000000000000007</v>
      </c>
      <c r="Y108" s="72">
        <v>10.7</v>
      </c>
      <c r="Z108" s="72">
        <v>12.7</v>
      </c>
      <c r="AA108" s="72">
        <v>12.9</v>
      </c>
      <c r="AB108" s="72">
        <v>12.2</v>
      </c>
      <c r="AC108" s="72">
        <v>4.5999999999999996</v>
      </c>
      <c r="AD108" s="72">
        <v>1.5</v>
      </c>
      <c r="AE108" s="72">
        <v>0</v>
      </c>
      <c r="AF108" s="72">
        <v>4.5999999999999996</v>
      </c>
      <c r="AG108" s="72"/>
      <c r="AH108" s="70">
        <f t="shared" si="2"/>
        <v>4.97</v>
      </c>
    </row>
    <row r="109" spans="1:34" ht="15" x14ac:dyDescent="0.35">
      <c r="A109" s="71" t="s">
        <v>97</v>
      </c>
      <c r="B109" s="71" t="s">
        <v>89</v>
      </c>
      <c r="C109" s="72">
        <v>0.1</v>
      </c>
      <c r="D109" s="72">
        <v>0.4</v>
      </c>
      <c r="E109" s="72">
        <v>0</v>
      </c>
      <c r="F109" s="72">
        <v>3.4</v>
      </c>
      <c r="G109" s="72">
        <v>2.2999999999999998</v>
      </c>
      <c r="H109" s="72">
        <v>2.1</v>
      </c>
      <c r="I109" s="72">
        <v>3.4</v>
      </c>
      <c r="J109" s="72">
        <v>5.3</v>
      </c>
      <c r="K109" s="72">
        <v>8</v>
      </c>
      <c r="L109" s="72">
        <v>0</v>
      </c>
      <c r="M109" s="72">
        <v>0.2</v>
      </c>
      <c r="N109" s="72">
        <v>7.7</v>
      </c>
      <c r="O109" s="72">
        <v>6.9</v>
      </c>
      <c r="P109" s="72">
        <v>6.2</v>
      </c>
      <c r="Q109" s="72">
        <v>13.2</v>
      </c>
      <c r="R109" s="72">
        <v>10</v>
      </c>
      <c r="S109" s="72">
        <v>7.6</v>
      </c>
      <c r="T109" s="72">
        <v>6</v>
      </c>
      <c r="U109" s="72">
        <v>12.8</v>
      </c>
      <c r="V109" s="72">
        <v>10.4</v>
      </c>
      <c r="W109" s="72">
        <v>8.1</v>
      </c>
      <c r="X109" s="72">
        <v>0.9</v>
      </c>
      <c r="Y109" s="72">
        <v>1.1000000000000001</v>
      </c>
      <c r="Z109" s="72">
        <v>3.1</v>
      </c>
      <c r="AA109" s="72">
        <v>1</v>
      </c>
      <c r="AB109" s="72">
        <v>0.6</v>
      </c>
      <c r="AC109" s="72">
        <v>0.1</v>
      </c>
      <c r="AD109" s="72">
        <v>8.6999999999999993</v>
      </c>
      <c r="AE109" s="72">
        <v>6.6</v>
      </c>
      <c r="AF109" s="72">
        <v>0</v>
      </c>
      <c r="AG109" s="72">
        <v>1.8</v>
      </c>
      <c r="AH109" s="70">
        <f t="shared" si="2"/>
        <v>4.4516129032258052</v>
      </c>
    </row>
    <row r="110" spans="1:34" ht="15" x14ac:dyDescent="0.35">
      <c r="A110" s="71" t="s">
        <v>97</v>
      </c>
      <c r="B110" s="71" t="s">
        <v>90</v>
      </c>
      <c r="C110" s="72">
        <v>0</v>
      </c>
      <c r="D110" s="72">
        <v>0</v>
      </c>
      <c r="E110" s="72">
        <v>0</v>
      </c>
      <c r="F110" s="72">
        <v>0.8</v>
      </c>
      <c r="G110" s="72">
        <v>9.1</v>
      </c>
      <c r="H110" s="72">
        <v>1.2</v>
      </c>
      <c r="I110" s="72">
        <v>10.5</v>
      </c>
      <c r="J110" s="72">
        <v>8.9</v>
      </c>
      <c r="K110" s="72">
        <v>6.9</v>
      </c>
      <c r="L110" s="72">
        <v>0</v>
      </c>
      <c r="M110" s="72">
        <v>14.2</v>
      </c>
      <c r="N110" s="72">
        <v>11.1</v>
      </c>
      <c r="O110" s="72">
        <v>14.7</v>
      </c>
      <c r="P110" s="72">
        <v>4.5999999999999996</v>
      </c>
      <c r="Q110" s="72">
        <v>6</v>
      </c>
      <c r="R110" s="72">
        <v>12.5</v>
      </c>
      <c r="S110" s="72">
        <v>13</v>
      </c>
      <c r="T110" s="72">
        <v>12.1</v>
      </c>
      <c r="U110" s="72">
        <v>13.9</v>
      </c>
      <c r="V110" s="72">
        <v>12</v>
      </c>
      <c r="W110" s="72">
        <v>12.4</v>
      </c>
      <c r="X110" s="72">
        <v>6.7</v>
      </c>
      <c r="Y110" s="72">
        <v>9.4</v>
      </c>
      <c r="Z110" s="72">
        <v>0</v>
      </c>
      <c r="AA110" s="72">
        <v>0</v>
      </c>
      <c r="AB110" s="72">
        <v>0.3</v>
      </c>
      <c r="AC110" s="72">
        <v>2.6</v>
      </c>
      <c r="AD110" s="72">
        <v>6.6</v>
      </c>
      <c r="AE110" s="72">
        <v>2.2999999999999998</v>
      </c>
      <c r="AF110" s="72">
        <v>8.9</v>
      </c>
      <c r="AG110" s="72"/>
      <c r="AH110" s="70">
        <f t="shared" si="2"/>
        <v>6.6899999999999995</v>
      </c>
    </row>
    <row r="111" spans="1:34" ht="15" x14ac:dyDescent="0.35">
      <c r="A111" s="71" t="s">
        <v>97</v>
      </c>
      <c r="B111" s="71" t="s">
        <v>91</v>
      </c>
      <c r="C111" s="72">
        <v>11.3</v>
      </c>
      <c r="D111" s="72">
        <v>12.9</v>
      </c>
      <c r="E111" s="72">
        <v>2.8</v>
      </c>
      <c r="F111" s="72">
        <v>6</v>
      </c>
      <c r="G111" s="72">
        <v>1.4</v>
      </c>
      <c r="H111" s="72">
        <v>2</v>
      </c>
      <c r="I111" s="72">
        <v>12.9</v>
      </c>
      <c r="J111" s="72">
        <v>11.5</v>
      </c>
      <c r="K111" s="72">
        <v>11.9</v>
      </c>
      <c r="L111" s="72">
        <v>11.9</v>
      </c>
      <c r="M111" s="72">
        <v>1.3</v>
      </c>
      <c r="N111" s="72">
        <v>4</v>
      </c>
      <c r="O111" s="72">
        <v>10.5</v>
      </c>
      <c r="P111" s="72">
        <v>11.3</v>
      </c>
      <c r="Q111" s="72">
        <v>10.6</v>
      </c>
      <c r="R111" s="72">
        <v>13.7</v>
      </c>
      <c r="S111" s="72">
        <v>12.9</v>
      </c>
      <c r="T111" s="72">
        <v>12.3</v>
      </c>
      <c r="U111" s="72">
        <v>12.4</v>
      </c>
      <c r="V111" s="72">
        <v>8.1</v>
      </c>
      <c r="W111" s="72">
        <v>14.6</v>
      </c>
      <c r="X111" s="72">
        <v>14.3</v>
      </c>
      <c r="Y111" s="72">
        <v>13.6</v>
      </c>
      <c r="Z111" s="72">
        <v>12.4</v>
      </c>
      <c r="AA111" s="72">
        <v>7.1</v>
      </c>
      <c r="AB111" s="72">
        <v>11.7</v>
      </c>
      <c r="AC111" s="72">
        <v>13.3</v>
      </c>
      <c r="AD111" s="72">
        <v>13.5</v>
      </c>
      <c r="AE111" s="72">
        <v>6.4</v>
      </c>
      <c r="AF111" s="72">
        <v>5.5</v>
      </c>
      <c r="AG111" s="72">
        <v>3.3</v>
      </c>
      <c r="AH111" s="70">
        <f t="shared" si="2"/>
        <v>9.5935483870967726</v>
      </c>
    </row>
    <row r="112" spans="1:34" ht="15" x14ac:dyDescent="0.35">
      <c r="A112" s="71" t="s">
        <v>97</v>
      </c>
      <c r="B112" s="71" t="s">
        <v>92</v>
      </c>
      <c r="C112" s="72">
        <v>14</v>
      </c>
      <c r="D112" s="72">
        <v>14</v>
      </c>
      <c r="E112" s="72">
        <v>12.5</v>
      </c>
      <c r="F112" s="72">
        <v>8.6999999999999993</v>
      </c>
      <c r="G112" s="72">
        <v>9.5</v>
      </c>
      <c r="H112" s="72">
        <v>9.6999999999999993</v>
      </c>
      <c r="I112" s="72">
        <v>10.4</v>
      </c>
      <c r="J112" s="72">
        <v>5.3</v>
      </c>
      <c r="K112" s="72">
        <v>1.1000000000000001</v>
      </c>
      <c r="L112" s="72">
        <v>7.9</v>
      </c>
      <c r="M112" s="72">
        <v>8.6</v>
      </c>
      <c r="N112" s="72">
        <v>9.1</v>
      </c>
      <c r="O112" s="72">
        <v>8.1999999999999993</v>
      </c>
      <c r="P112" s="72">
        <v>10</v>
      </c>
      <c r="Q112" s="72">
        <v>10.8</v>
      </c>
      <c r="R112" s="72">
        <v>13.3</v>
      </c>
      <c r="S112" s="72">
        <v>13.1</v>
      </c>
      <c r="T112" s="72">
        <v>8.3000000000000007</v>
      </c>
      <c r="U112" s="72">
        <v>0.2</v>
      </c>
      <c r="V112" s="72">
        <v>0.2</v>
      </c>
      <c r="W112" s="72">
        <v>7.9</v>
      </c>
      <c r="X112" s="72">
        <v>8.9</v>
      </c>
      <c r="Y112" s="72">
        <v>8.1999999999999993</v>
      </c>
      <c r="Z112" s="72">
        <v>7</v>
      </c>
      <c r="AA112" s="72">
        <v>0</v>
      </c>
      <c r="AB112" s="72">
        <v>0</v>
      </c>
      <c r="AC112" s="72">
        <v>0</v>
      </c>
      <c r="AD112" s="72">
        <v>0.9</v>
      </c>
      <c r="AE112" s="72">
        <v>7.7</v>
      </c>
      <c r="AF112" s="72">
        <v>9.5</v>
      </c>
      <c r="AG112" s="72">
        <v>7.4</v>
      </c>
      <c r="AH112" s="70">
        <f t="shared" si="2"/>
        <v>7.4967741935483874</v>
      </c>
    </row>
    <row r="113" spans="1:34" ht="15" x14ac:dyDescent="0.35">
      <c r="A113" s="71" t="s">
        <v>97</v>
      </c>
      <c r="B113" s="71" t="s">
        <v>93</v>
      </c>
      <c r="C113" s="72">
        <v>5.6</v>
      </c>
      <c r="D113" s="72">
        <v>2.6</v>
      </c>
      <c r="E113" s="72">
        <v>0</v>
      </c>
      <c r="F113" s="72">
        <v>4.7</v>
      </c>
      <c r="G113" s="72">
        <v>7.1</v>
      </c>
      <c r="H113" s="72">
        <v>12.3</v>
      </c>
      <c r="I113" s="72">
        <v>12.3</v>
      </c>
      <c r="J113" s="72">
        <v>8.4</v>
      </c>
      <c r="K113" s="72">
        <v>3.4</v>
      </c>
      <c r="L113" s="72">
        <v>2.5</v>
      </c>
      <c r="M113" s="72">
        <v>4</v>
      </c>
      <c r="N113" s="72">
        <v>1.6</v>
      </c>
      <c r="O113" s="72">
        <v>1.6</v>
      </c>
      <c r="P113" s="72">
        <v>6.8</v>
      </c>
      <c r="Q113" s="72">
        <v>0.4</v>
      </c>
      <c r="R113" s="72">
        <v>0.3</v>
      </c>
      <c r="S113" s="72">
        <v>2.4</v>
      </c>
      <c r="T113" s="72">
        <v>0</v>
      </c>
      <c r="U113" s="72">
        <v>4</v>
      </c>
      <c r="V113" s="72">
        <v>0.2</v>
      </c>
      <c r="W113" s="72">
        <v>0.8</v>
      </c>
      <c r="X113" s="72">
        <v>1</v>
      </c>
      <c r="Y113" s="72">
        <v>0</v>
      </c>
      <c r="Z113" s="72">
        <v>1.7</v>
      </c>
      <c r="AA113" s="72">
        <v>0.9</v>
      </c>
      <c r="AB113" s="72">
        <v>0.4</v>
      </c>
      <c r="AC113" s="72">
        <v>6.1</v>
      </c>
      <c r="AD113" s="72">
        <v>7.3</v>
      </c>
      <c r="AE113" s="72">
        <v>9.8000000000000007</v>
      </c>
      <c r="AF113" s="72">
        <v>10.3</v>
      </c>
      <c r="AG113" s="72"/>
      <c r="AH113" s="70">
        <f t="shared" si="2"/>
        <v>3.9499999999999997</v>
      </c>
    </row>
    <row r="114" spans="1:34" ht="15" x14ac:dyDescent="0.35">
      <c r="A114" s="71" t="s">
        <v>97</v>
      </c>
      <c r="B114" s="71" t="s">
        <v>94</v>
      </c>
      <c r="C114" s="72">
        <v>10.4</v>
      </c>
      <c r="D114" s="72">
        <v>7.3</v>
      </c>
      <c r="E114" s="72">
        <v>10.4</v>
      </c>
      <c r="F114" s="72">
        <v>9.9</v>
      </c>
      <c r="G114" s="72">
        <v>8.3000000000000007</v>
      </c>
      <c r="H114" s="72">
        <v>4.2</v>
      </c>
      <c r="I114" s="72">
        <v>0</v>
      </c>
      <c r="J114" s="72">
        <v>3.8</v>
      </c>
      <c r="K114" s="72">
        <v>0</v>
      </c>
      <c r="L114" s="72">
        <v>2.8</v>
      </c>
      <c r="M114" s="72">
        <v>0</v>
      </c>
      <c r="N114" s="72">
        <v>0.3</v>
      </c>
      <c r="O114" s="72">
        <v>5.7</v>
      </c>
      <c r="P114" s="72">
        <v>4.5999999999999996</v>
      </c>
      <c r="Q114" s="72">
        <v>0.7</v>
      </c>
      <c r="R114" s="72">
        <v>1.3</v>
      </c>
      <c r="S114" s="72">
        <v>1.4</v>
      </c>
      <c r="T114" s="72">
        <v>0</v>
      </c>
      <c r="U114" s="72">
        <v>7.3</v>
      </c>
      <c r="V114" s="72">
        <v>4.7</v>
      </c>
      <c r="W114" s="72">
        <v>7.3</v>
      </c>
      <c r="X114" s="72">
        <v>5.4</v>
      </c>
      <c r="Y114" s="72">
        <v>1.8</v>
      </c>
      <c r="Z114" s="72">
        <v>8.3000000000000007</v>
      </c>
      <c r="AA114" s="72">
        <v>0</v>
      </c>
      <c r="AB114" s="72">
        <v>5.8</v>
      </c>
      <c r="AC114" s="72">
        <v>1.4</v>
      </c>
      <c r="AD114" s="72">
        <v>3.1</v>
      </c>
      <c r="AE114" s="72">
        <v>1.7</v>
      </c>
      <c r="AF114" s="72">
        <v>4.3</v>
      </c>
      <c r="AG114" s="72">
        <v>7.8</v>
      </c>
      <c r="AH114" s="70">
        <f t="shared" si="2"/>
        <v>4.193548387096774</v>
      </c>
    </row>
    <row r="115" spans="1:34" ht="15" x14ac:dyDescent="0.35">
      <c r="A115" s="71" t="s">
        <v>97</v>
      </c>
      <c r="B115" s="71" t="s">
        <v>95</v>
      </c>
      <c r="C115" s="72">
        <v>0.4</v>
      </c>
      <c r="D115" s="72">
        <v>0.1</v>
      </c>
      <c r="E115" s="72">
        <v>0</v>
      </c>
      <c r="F115" s="72">
        <v>1.2</v>
      </c>
      <c r="G115" s="72">
        <v>0.2</v>
      </c>
      <c r="H115" s="72">
        <v>0.8</v>
      </c>
      <c r="I115" s="72">
        <v>1.1000000000000001</v>
      </c>
      <c r="J115" s="72">
        <v>1.9</v>
      </c>
      <c r="K115" s="72">
        <v>0.1</v>
      </c>
      <c r="L115" s="72">
        <v>2.2000000000000002</v>
      </c>
      <c r="M115" s="72">
        <v>0.1</v>
      </c>
      <c r="N115" s="72">
        <v>8.4</v>
      </c>
      <c r="O115" s="72">
        <v>0</v>
      </c>
      <c r="P115" s="72">
        <v>0.4</v>
      </c>
      <c r="Q115" s="72">
        <v>0</v>
      </c>
      <c r="R115" s="72">
        <v>3.8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72">
        <v>0</v>
      </c>
      <c r="Y115" s="72">
        <v>0</v>
      </c>
      <c r="Z115" s="72">
        <v>0</v>
      </c>
      <c r="AA115" s="72">
        <v>0.6</v>
      </c>
      <c r="AB115" s="72">
        <v>3.1</v>
      </c>
      <c r="AC115" s="72">
        <v>7.7</v>
      </c>
      <c r="AD115" s="72">
        <v>0</v>
      </c>
      <c r="AE115" s="72">
        <v>0</v>
      </c>
      <c r="AF115" s="72">
        <v>0.2</v>
      </c>
      <c r="AG115" s="72"/>
      <c r="AH115" s="70">
        <f t="shared" si="2"/>
        <v>1.0766666666666669</v>
      </c>
    </row>
    <row r="116" spans="1:34" ht="15" x14ac:dyDescent="0.35">
      <c r="A116" s="71" t="s">
        <v>97</v>
      </c>
      <c r="B116" s="71" t="s">
        <v>96</v>
      </c>
      <c r="C116" s="72">
        <v>0.8</v>
      </c>
      <c r="D116" s="72">
        <v>6.8</v>
      </c>
      <c r="E116" s="72">
        <v>5.4</v>
      </c>
      <c r="F116" s="72">
        <v>0</v>
      </c>
      <c r="G116" s="72">
        <v>2.9</v>
      </c>
      <c r="H116" s="72">
        <v>1.8</v>
      </c>
      <c r="I116" s="72">
        <v>0.1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  <c r="O116" s="72">
        <v>0</v>
      </c>
      <c r="P116" s="72">
        <v>0</v>
      </c>
      <c r="Q116" s="72">
        <v>2.6</v>
      </c>
      <c r="R116" s="72">
        <v>7.5</v>
      </c>
      <c r="S116" s="72">
        <v>5.8</v>
      </c>
      <c r="T116" s="72">
        <v>0</v>
      </c>
      <c r="U116" s="72">
        <v>0</v>
      </c>
      <c r="V116" s="72">
        <v>0</v>
      </c>
      <c r="W116" s="72">
        <v>1.1000000000000001</v>
      </c>
      <c r="X116" s="72">
        <v>0.7</v>
      </c>
      <c r="Y116" s="72">
        <v>2.8</v>
      </c>
      <c r="Z116" s="72">
        <v>4.3</v>
      </c>
      <c r="AA116" s="72">
        <v>0.7</v>
      </c>
      <c r="AB116" s="72">
        <v>2.8</v>
      </c>
      <c r="AC116" s="72">
        <v>5.6</v>
      </c>
      <c r="AD116" s="72">
        <v>1.8</v>
      </c>
      <c r="AE116" s="72">
        <v>0.6</v>
      </c>
      <c r="AF116" s="72">
        <v>5.7</v>
      </c>
      <c r="AG116" s="72">
        <v>0.4</v>
      </c>
      <c r="AH116" s="70">
        <f t="shared" si="2"/>
        <v>1.9419354838709679</v>
      </c>
    </row>
    <row r="117" spans="1:34" ht="15" x14ac:dyDescent="0.35">
      <c r="A117" s="71" t="s">
        <v>98</v>
      </c>
      <c r="B117" s="71" t="s">
        <v>85</v>
      </c>
      <c r="C117" s="72">
        <v>0.1</v>
      </c>
      <c r="D117" s="72">
        <v>0</v>
      </c>
      <c r="E117" s="72">
        <v>4.5999999999999996</v>
      </c>
      <c r="F117" s="72">
        <v>0</v>
      </c>
      <c r="G117" s="72">
        <v>0.1</v>
      </c>
      <c r="H117" s="72">
        <v>3.3</v>
      </c>
      <c r="I117" s="72">
        <v>3.9</v>
      </c>
      <c r="J117" s="72">
        <v>2.2999999999999998</v>
      </c>
      <c r="K117" s="72">
        <v>0.9</v>
      </c>
      <c r="L117" s="72">
        <v>4.2</v>
      </c>
      <c r="M117" s="72">
        <v>3.1</v>
      </c>
      <c r="N117" s="72">
        <v>7.1</v>
      </c>
      <c r="O117" s="72">
        <v>5.6</v>
      </c>
      <c r="P117" s="72">
        <v>0</v>
      </c>
      <c r="Q117" s="72">
        <v>0.2</v>
      </c>
      <c r="R117" s="72">
        <v>0.5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72">
        <v>0</v>
      </c>
      <c r="Y117" s="72">
        <v>0</v>
      </c>
      <c r="Z117" s="72">
        <v>0</v>
      </c>
      <c r="AA117" s="72">
        <v>1.2</v>
      </c>
      <c r="AB117" s="72">
        <v>0.6</v>
      </c>
      <c r="AC117" s="72">
        <v>0</v>
      </c>
      <c r="AD117" s="72">
        <v>0</v>
      </c>
      <c r="AE117" s="72">
        <v>0</v>
      </c>
      <c r="AF117" s="72">
        <v>0</v>
      </c>
      <c r="AG117" s="72">
        <v>0.3</v>
      </c>
      <c r="AH117" s="70">
        <f t="shared" si="2"/>
        <v>1.2258064516129035</v>
      </c>
    </row>
    <row r="118" spans="1:34" ht="15" x14ac:dyDescent="0.35">
      <c r="A118" s="71" t="s">
        <v>98</v>
      </c>
      <c r="B118" s="71" t="s">
        <v>86</v>
      </c>
      <c r="C118" s="72">
        <v>6.6</v>
      </c>
      <c r="D118" s="72">
        <v>0</v>
      </c>
      <c r="E118" s="72">
        <v>3.2</v>
      </c>
      <c r="F118" s="72">
        <v>5.7</v>
      </c>
      <c r="G118" s="72">
        <v>0</v>
      </c>
      <c r="H118" s="72">
        <v>3.7</v>
      </c>
      <c r="I118" s="72">
        <v>2.1</v>
      </c>
      <c r="J118" s="72">
        <v>7.1</v>
      </c>
      <c r="K118" s="72">
        <v>0</v>
      </c>
      <c r="L118" s="72">
        <v>4.9000000000000004</v>
      </c>
      <c r="M118" s="72">
        <v>1.3</v>
      </c>
      <c r="N118" s="72">
        <v>3.5</v>
      </c>
      <c r="O118" s="72">
        <v>4.2</v>
      </c>
      <c r="P118" s="72">
        <v>7</v>
      </c>
      <c r="Q118" s="72">
        <v>1.8</v>
      </c>
      <c r="R118" s="72">
        <v>0</v>
      </c>
      <c r="S118" s="72">
        <v>9.1</v>
      </c>
      <c r="T118" s="72">
        <v>3.2</v>
      </c>
      <c r="U118" s="72">
        <v>0.1</v>
      </c>
      <c r="V118" s="72">
        <v>4.8</v>
      </c>
      <c r="W118" s="72">
        <v>2.8</v>
      </c>
      <c r="X118" s="72">
        <v>4.4000000000000004</v>
      </c>
      <c r="Y118" s="72">
        <v>8.6</v>
      </c>
      <c r="Z118" s="72">
        <v>9.6999999999999993</v>
      </c>
      <c r="AA118" s="72">
        <v>5.3</v>
      </c>
      <c r="AB118" s="72">
        <v>0.1</v>
      </c>
      <c r="AC118" s="72">
        <v>8.1999999999999993</v>
      </c>
      <c r="AD118" s="72">
        <v>1.2</v>
      </c>
      <c r="AE118" s="72"/>
      <c r="AF118" s="72"/>
      <c r="AG118" s="72"/>
      <c r="AH118" s="70">
        <f t="shared" si="2"/>
        <v>3.8785714285714286</v>
      </c>
    </row>
    <row r="119" spans="1:34" ht="15" x14ac:dyDescent="0.35">
      <c r="A119" s="71" t="s">
        <v>98</v>
      </c>
      <c r="B119" s="71" t="s">
        <v>87</v>
      </c>
      <c r="C119" s="72">
        <v>3.1</v>
      </c>
      <c r="D119" s="72">
        <v>8.3000000000000007</v>
      </c>
      <c r="E119" s="72">
        <v>0.5</v>
      </c>
      <c r="F119" s="72">
        <v>0</v>
      </c>
      <c r="G119" s="72">
        <v>3.3</v>
      </c>
      <c r="H119" s="72">
        <v>0</v>
      </c>
      <c r="I119" s="72">
        <v>6.3</v>
      </c>
      <c r="J119" s="72">
        <v>9.1999999999999993</v>
      </c>
      <c r="K119" s="72">
        <v>8.1999999999999993</v>
      </c>
      <c r="L119" s="72">
        <v>10.4</v>
      </c>
      <c r="M119" s="72">
        <v>10.4</v>
      </c>
      <c r="N119" s="72">
        <v>10.4</v>
      </c>
      <c r="O119" s="72">
        <v>10.5</v>
      </c>
      <c r="P119" s="72">
        <v>10.199999999999999</v>
      </c>
      <c r="Q119" s="72">
        <v>0.9</v>
      </c>
      <c r="R119" s="72">
        <v>0</v>
      </c>
      <c r="S119" s="72">
        <v>0.1</v>
      </c>
      <c r="T119" s="72">
        <v>1.1000000000000001</v>
      </c>
      <c r="U119" s="72">
        <v>0.5</v>
      </c>
      <c r="V119" s="72">
        <v>10.9</v>
      </c>
      <c r="W119" s="72">
        <v>10.199999999999999</v>
      </c>
      <c r="X119" s="72">
        <v>5</v>
      </c>
      <c r="Y119" s="72">
        <v>0</v>
      </c>
      <c r="Z119" s="72">
        <v>0.7</v>
      </c>
      <c r="AA119" s="72">
        <v>4</v>
      </c>
      <c r="AB119" s="72">
        <v>4.4000000000000004</v>
      </c>
      <c r="AC119" s="72">
        <v>8.9</v>
      </c>
      <c r="AD119" s="72">
        <v>5.7</v>
      </c>
      <c r="AE119" s="72">
        <v>9.6999999999999993</v>
      </c>
      <c r="AF119" s="72">
        <v>10.5</v>
      </c>
      <c r="AG119" s="72">
        <v>0.7</v>
      </c>
      <c r="AH119" s="70">
        <f t="shared" si="2"/>
        <v>5.2935483870967728</v>
      </c>
    </row>
    <row r="120" spans="1:34" ht="15" x14ac:dyDescent="0.35">
      <c r="A120" s="71" t="s">
        <v>98</v>
      </c>
      <c r="B120" s="71" t="s">
        <v>88</v>
      </c>
      <c r="C120" s="72">
        <v>7.2</v>
      </c>
      <c r="D120" s="72">
        <v>10.5</v>
      </c>
      <c r="E120" s="72">
        <v>8.1</v>
      </c>
      <c r="F120" s="72">
        <v>9.1999999999999993</v>
      </c>
      <c r="G120" s="72">
        <v>0</v>
      </c>
      <c r="H120" s="72">
        <v>4.0999999999999996</v>
      </c>
      <c r="I120" s="72">
        <v>9.5</v>
      </c>
      <c r="J120" s="72">
        <v>2.2000000000000002</v>
      </c>
      <c r="K120" s="72">
        <v>1.5</v>
      </c>
      <c r="L120" s="72">
        <v>0.3</v>
      </c>
      <c r="M120" s="72">
        <v>10.3</v>
      </c>
      <c r="N120" s="72">
        <v>3.7</v>
      </c>
      <c r="O120" s="72">
        <v>2.7</v>
      </c>
      <c r="P120" s="72">
        <v>2.2999999999999998</v>
      </c>
      <c r="Q120" s="72">
        <v>1.5</v>
      </c>
      <c r="R120" s="72">
        <v>4.3</v>
      </c>
      <c r="S120" s="72">
        <v>12.4</v>
      </c>
      <c r="T120" s="72">
        <v>1.1000000000000001</v>
      </c>
      <c r="U120" s="72">
        <v>8</v>
      </c>
      <c r="V120" s="72">
        <v>8.6</v>
      </c>
      <c r="W120" s="72">
        <v>3.5</v>
      </c>
      <c r="X120" s="72">
        <v>2.6</v>
      </c>
      <c r="Y120" s="72">
        <v>9.8000000000000007</v>
      </c>
      <c r="Z120" s="72">
        <v>8.1999999999999993</v>
      </c>
      <c r="AA120" s="72">
        <v>5.9</v>
      </c>
      <c r="AB120" s="72">
        <v>7.1</v>
      </c>
      <c r="AC120" s="72">
        <v>2.9</v>
      </c>
      <c r="AD120" s="72">
        <v>2.6</v>
      </c>
      <c r="AE120" s="72">
        <v>3.6</v>
      </c>
      <c r="AF120" s="72">
        <v>8.9</v>
      </c>
      <c r="AG120" s="72"/>
      <c r="AH120" s="70">
        <f t="shared" si="2"/>
        <v>5.42</v>
      </c>
    </row>
    <row r="121" spans="1:34" ht="15" x14ac:dyDescent="0.35">
      <c r="A121" s="71" t="s">
        <v>98</v>
      </c>
      <c r="B121" s="71" t="s">
        <v>89</v>
      </c>
      <c r="C121" s="72">
        <v>5.0999999999999996</v>
      </c>
      <c r="D121" s="72">
        <v>3.6</v>
      </c>
      <c r="E121" s="72">
        <v>0</v>
      </c>
      <c r="F121" s="72">
        <v>9.8000000000000007</v>
      </c>
      <c r="G121" s="72">
        <v>12.3</v>
      </c>
      <c r="H121" s="72">
        <v>8.3000000000000007</v>
      </c>
      <c r="I121" s="72">
        <v>0</v>
      </c>
      <c r="J121" s="72">
        <v>4.2</v>
      </c>
      <c r="K121" s="72">
        <v>6.3</v>
      </c>
      <c r="L121" s="72">
        <v>8.3000000000000007</v>
      </c>
      <c r="M121" s="72">
        <v>4.5</v>
      </c>
      <c r="N121" s="72">
        <v>7.6</v>
      </c>
      <c r="O121" s="72">
        <v>3.8</v>
      </c>
      <c r="P121" s="72">
        <v>3.4</v>
      </c>
      <c r="Q121" s="72">
        <v>2</v>
      </c>
      <c r="R121" s="72">
        <v>0.1</v>
      </c>
      <c r="S121" s="72">
        <v>0</v>
      </c>
      <c r="T121" s="72">
        <v>0</v>
      </c>
      <c r="U121" s="72">
        <v>8</v>
      </c>
      <c r="V121" s="72">
        <v>12.4</v>
      </c>
      <c r="W121" s="72">
        <v>12.8</v>
      </c>
      <c r="X121" s="72">
        <v>13.6</v>
      </c>
      <c r="Y121" s="72">
        <v>7.4</v>
      </c>
      <c r="Z121" s="72">
        <v>4.9000000000000004</v>
      </c>
      <c r="AA121" s="72">
        <v>11.3</v>
      </c>
      <c r="AB121" s="72">
        <v>10.7</v>
      </c>
      <c r="AC121" s="72">
        <v>0.8</v>
      </c>
      <c r="AD121" s="72">
        <v>0.6</v>
      </c>
      <c r="AE121" s="72">
        <v>0</v>
      </c>
      <c r="AF121" s="72">
        <v>2.9</v>
      </c>
      <c r="AG121" s="72">
        <v>11.4</v>
      </c>
      <c r="AH121" s="70">
        <f t="shared" si="2"/>
        <v>5.6806451612903235</v>
      </c>
    </row>
    <row r="122" spans="1:34" ht="15" x14ac:dyDescent="0.35">
      <c r="A122" s="71" t="s">
        <v>98</v>
      </c>
      <c r="B122" s="71" t="s">
        <v>90</v>
      </c>
      <c r="C122" s="72">
        <v>14.2</v>
      </c>
      <c r="D122" s="72">
        <v>10.4</v>
      </c>
      <c r="E122" s="72">
        <v>4.5999999999999996</v>
      </c>
      <c r="F122" s="72">
        <v>10</v>
      </c>
      <c r="G122" s="72">
        <v>8</v>
      </c>
      <c r="H122" s="72">
        <v>15.1</v>
      </c>
      <c r="I122" s="72">
        <v>14.5</v>
      </c>
      <c r="J122" s="72">
        <v>15.2</v>
      </c>
      <c r="K122" s="72">
        <v>15.1</v>
      </c>
      <c r="L122" s="72">
        <v>12.9</v>
      </c>
      <c r="M122" s="72">
        <v>9</v>
      </c>
      <c r="N122" s="72">
        <v>8.6</v>
      </c>
      <c r="O122" s="72">
        <v>9.4</v>
      </c>
      <c r="P122" s="72">
        <v>6.3</v>
      </c>
      <c r="Q122" s="72">
        <v>5</v>
      </c>
      <c r="R122" s="72">
        <v>6.7</v>
      </c>
      <c r="S122" s="72">
        <v>9.6</v>
      </c>
      <c r="T122" s="72">
        <v>12.4</v>
      </c>
      <c r="U122" s="72">
        <v>10.7</v>
      </c>
      <c r="V122" s="72">
        <v>2.8</v>
      </c>
      <c r="W122" s="72">
        <v>1</v>
      </c>
      <c r="X122" s="72">
        <v>0.6</v>
      </c>
      <c r="Y122" s="72">
        <v>10.5</v>
      </c>
      <c r="Z122" s="72">
        <v>6.5</v>
      </c>
      <c r="AA122" s="72">
        <v>2.5</v>
      </c>
      <c r="AB122" s="72">
        <v>5.2</v>
      </c>
      <c r="AC122" s="72">
        <v>9.1999999999999993</v>
      </c>
      <c r="AD122" s="72">
        <v>6.2</v>
      </c>
      <c r="AE122" s="72">
        <v>0.1</v>
      </c>
      <c r="AF122" s="72">
        <v>2</v>
      </c>
      <c r="AG122" s="72"/>
      <c r="AH122" s="70">
        <f t="shared" si="2"/>
        <v>8.1433333333333326</v>
      </c>
    </row>
    <row r="123" spans="1:34" ht="15" x14ac:dyDescent="0.35">
      <c r="A123" s="71" t="s">
        <v>98</v>
      </c>
      <c r="B123" s="71" t="s">
        <v>91</v>
      </c>
      <c r="C123" s="72">
        <v>9.4</v>
      </c>
      <c r="D123" s="72">
        <v>5.2</v>
      </c>
      <c r="E123" s="72">
        <v>14.5</v>
      </c>
      <c r="F123" s="72">
        <v>12.9</v>
      </c>
      <c r="G123" s="72">
        <v>5.6</v>
      </c>
      <c r="H123" s="72">
        <v>11.3</v>
      </c>
      <c r="I123" s="72">
        <v>10.199999999999999</v>
      </c>
      <c r="J123" s="72">
        <v>6.6</v>
      </c>
      <c r="K123" s="72">
        <v>1</v>
      </c>
      <c r="L123" s="72">
        <v>0.3</v>
      </c>
      <c r="M123" s="72">
        <v>2.6</v>
      </c>
      <c r="N123" s="72">
        <v>10.4</v>
      </c>
      <c r="O123" s="72">
        <v>8.8000000000000007</v>
      </c>
      <c r="P123" s="72">
        <v>7.6</v>
      </c>
      <c r="Q123" s="72">
        <v>11.8</v>
      </c>
      <c r="R123" s="72">
        <v>8.1999999999999993</v>
      </c>
      <c r="S123" s="72">
        <v>4.5999999999999996</v>
      </c>
      <c r="T123" s="72">
        <v>13.1</v>
      </c>
      <c r="U123" s="72">
        <v>12.2</v>
      </c>
      <c r="V123" s="72">
        <v>12.6</v>
      </c>
      <c r="W123" s="72">
        <v>4</v>
      </c>
      <c r="X123" s="72">
        <v>8.9</v>
      </c>
      <c r="Y123" s="72">
        <v>11.2</v>
      </c>
      <c r="Z123" s="72">
        <v>6.8</v>
      </c>
      <c r="AA123" s="72">
        <v>11.7</v>
      </c>
      <c r="AB123" s="72">
        <v>10.1</v>
      </c>
      <c r="AC123" s="72">
        <v>9.9</v>
      </c>
      <c r="AD123" s="72">
        <v>4.0999999999999996</v>
      </c>
      <c r="AE123" s="72">
        <v>2</v>
      </c>
      <c r="AF123" s="72">
        <v>2.7</v>
      </c>
      <c r="AG123" s="72">
        <v>3.3</v>
      </c>
      <c r="AH123" s="70">
        <f t="shared" si="2"/>
        <v>7.8580645161290308</v>
      </c>
    </row>
    <row r="124" spans="1:34" ht="15" x14ac:dyDescent="0.35">
      <c r="A124" s="71" t="s">
        <v>98</v>
      </c>
      <c r="B124" s="71" t="s">
        <v>92</v>
      </c>
      <c r="C124" s="72">
        <v>6.4</v>
      </c>
      <c r="D124" s="72">
        <v>5.9</v>
      </c>
      <c r="E124" s="72">
        <v>9.5</v>
      </c>
      <c r="F124" s="72">
        <v>0</v>
      </c>
      <c r="G124" s="72">
        <v>1.4</v>
      </c>
      <c r="H124" s="72">
        <v>4.0999999999999996</v>
      </c>
      <c r="I124" s="72">
        <v>6.8</v>
      </c>
      <c r="J124" s="72">
        <v>11.3</v>
      </c>
      <c r="K124" s="72">
        <v>6.9</v>
      </c>
      <c r="L124" s="72">
        <v>11.3</v>
      </c>
      <c r="M124" s="72">
        <v>1</v>
      </c>
      <c r="N124" s="72">
        <v>4.9000000000000004</v>
      </c>
      <c r="O124" s="72">
        <v>0.7</v>
      </c>
      <c r="P124" s="72">
        <v>3.2</v>
      </c>
      <c r="Q124" s="72">
        <v>4.7</v>
      </c>
      <c r="R124" s="72">
        <v>3.7</v>
      </c>
      <c r="S124" s="72">
        <v>3.2</v>
      </c>
      <c r="T124" s="72">
        <v>2.7</v>
      </c>
      <c r="U124" s="72">
        <v>5</v>
      </c>
      <c r="V124" s="72">
        <v>8.6</v>
      </c>
      <c r="W124" s="72">
        <v>5.7</v>
      </c>
      <c r="X124" s="72">
        <v>5</v>
      </c>
      <c r="Y124" s="72">
        <v>5.9</v>
      </c>
      <c r="Z124" s="72">
        <v>2</v>
      </c>
      <c r="AA124" s="72">
        <v>11.7</v>
      </c>
      <c r="AB124" s="72">
        <v>0</v>
      </c>
      <c r="AC124" s="72">
        <v>5.6</v>
      </c>
      <c r="AD124" s="72">
        <v>12.4</v>
      </c>
      <c r="AE124" s="72">
        <v>2.6</v>
      </c>
      <c r="AF124" s="72">
        <v>7.7</v>
      </c>
      <c r="AG124" s="72">
        <v>0.8</v>
      </c>
      <c r="AH124" s="70">
        <f t="shared" si="2"/>
        <v>5.1838709677419361</v>
      </c>
    </row>
    <row r="125" spans="1:34" ht="15" x14ac:dyDescent="0.35">
      <c r="A125" s="71" t="s">
        <v>98</v>
      </c>
      <c r="B125" s="71" t="s">
        <v>93</v>
      </c>
      <c r="C125" s="72">
        <v>0</v>
      </c>
      <c r="D125" s="72">
        <v>0</v>
      </c>
      <c r="E125" s="72">
        <v>3</v>
      </c>
      <c r="F125" s="72">
        <v>10</v>
      </c>
      <c r="G125" s="72">
        <v>7</v>
      </c>
      <c r="H125" s="72">
        <v>9.6999999999999993</v>
      </c>
      <c r="I125" s="72">
        <v>8.1</v>
      </c>
      <c r="J125" s="72">
        <v>6.8</v>
      </c>
      <c r="K125" s="72">
        <v>4.4000000000000004</v>
      </c>
      <c r="L125" s="72">
        <v>2</v>
      </c>
      <c r="M125" s="72">
        <v>0.7</v>
      </c>
      <c r="N125" s="72">
        <v>0</v>
      </c>
      <c r="O125" s="72">
        <v>0.2</v>
      </c>
      <c r="P125" s="72">
        <v>0</v>
      </c>
      <c r="Q125" s="72">
        <v>2.4</v>
      </c>
      <c r="R125" s="72">
        <v>8.1999999999999993</v>
      </c>
      <c r="S125" s="72">
        <v>10.5</v>
      </c>
      <c r="T125" s="72">
        <v>10.4</v>
      </c>
      <c r="U125" s="72">
        <v>6</v>
      </c>
      <c r="V125" s="72">
        <v>5.4</v>
      </c>
      <c r="W125" s="72">
        <v>1.8</v>
      </c>
      <c r="X125" s="72">
        <v>2.6</v>
      </c>
      <c r="Y125" s="72">
        <v>2.6</v>
      </c>
      <c r="Z125" s="72">
        <v>7</v>
      </c>
      <c r="AA125" s="72">
        <v>1.6</v>
      </c>
      <c r="AB125" s="72">
        <v>0.1</v>
      </c>
      <c r="AC125" s="72">
        <v>5.3</v>
      </c>
      <c r="AD125" s="72">
        <v>9.1</v>
      </c>
      <c r="AE125" s="72">
        <v>7.8</v>
      </c>
      <c r="AF125" s="72">
        <v>1.5</v>
      </c>
      <c r="AG125" s="72"/>
      <c r="AH125" s="70">
        <f t="shared" si="2"/>
        <v>4.4733333333333327</v>
      </c>
    </row>
    <row r="126" spans="1:34" ht="15" x14ac:dyDescent="0.35">
      <c r="A126" s="71" t="s">
        <v>98</v>
      </c>
      <c r="B126" s="71" t="s">
        <v>94</v>
      </c>
      <c r="C126" s="72">
        <v>0.6</v>
      </c>
      <c r="D126" s="72">
        <v>5.0999999999999996</v>
      </c>
      <c r="E126" s="72">
        <v>3.2</v>
      </c>
      <c r="F126" s="72">
        <v>1.7</v>
      </c>
      <c r="G126" s="72">
        <v>0</v>
      </c>
      <c r="H126" s="72">
        <v>3.9</v>
      </c>
      <c r="I126" s="72">
        <v>3.9</v>
      </c>
      <c r="J126" s="72">
        <v>3.6</v>
      </c>
      <c r="K126" s="72">
        <v>7.2</v>
      </c>
      <c r="L126" s="72">
        <v>0.7</v>
      </c>
      <c r="M126" s="72">
        <v>0</v>
      </c>
      <c r="N126" s="72">
        <v>7.9</v>
      </c>
      <c r="O126" s="72">
        <v>2.1</v>
      </c>
      <c r="P126" s="72">
        <v>2.8</v>
      </c>
      <c r="Q126" s="72">
        <v>2.4</v>
      </c>
      <c r="R126" s="72">
        <v>3.6</v>
      </c>
      <c r="S126" s="72">
        <v>0</v>
      </c>
      <c r="T126" s="72">
        <v>6.9</v>
      </c>
      <c r="U126" s="72">
        <v>5.2</v>
      </c>
      <c r="V126" s="72">
        <v>0.4</v>
      </c>
      <c r="W126" s="72">
        <v>6</v>
      </c>
      <c r="X126" s="72">
        <v>0</v>
      </c>
      <c r="Y126" s="72">
        <v>0</v>
      </c>
      <c r="Z126" s="72">
        <v>1.6</v>
      </c>
      <c r="AA126" s="72">
        <v>0</v>
      </c>
      <c r="AB126" s="72">
        <v>1</v>
      </c>
      <c r="AC126" s="72">
        <v>2</v>
      </c>
      <c r="AD126" s="72">
        <v>6.7</v>
      </c>
      <c r="AE126" s="72">
        <v>0</v>
      </c>
      <c r="AF126" s="72">
        <v>0</v>
      </c>
      <c r="AG126" s="72">
        <v>0.3</v>
      </c>
      <c r="AH126" s="70">
        <f t="shared" si="2"/>
        <v>2.5419354838709673</v>
      </c>
    </row>
    <row r="127" spans="1:34" ht="15" x14ac:dyDescent="0.35">
      <c r="A127" s="71" t="s">
        <v>98</v>
      </c>
      <c r="B127" s="71" t="s">
        <v>95</v>
      </c>
      <c r="C127" s="72">
        <v>2.9</v>
      </c>
      <c r="D127" s="72">
        <v>3.3</v>
      </c>
      <c r="E127" s="72">
        <v>3.2</v>
      </c>
      <c r="F127" s="72">
        <v>8.4</v>
      </c>
      <c r="G127" s="72">
        <v>1.4</v>
      </c>
      <c r="H127" s="72">
        <v>0</v>
      </c>
      <c r="I127" s="72">
        <v>0</v>
      </c>
      <c r="J127" s="72">
        <v>5.4</v>
      </c>
      <c r="K127" s="72">
        <v>0</v>
      </c>
      <c r="L127" s="72">
        <v>0</v>
      </c>
      <c r="M127" s="72">
        <v>0.1</v>
      </c>
      <c r="N127" s="72">
        <v>1.1000000000000001</v>
      </c>
      <c r="O127" s="72">
        <v>0</v>
      </c>
      <c r="P127" s="72">
        <v>4.5</v>
      </c>
      <c r="Q127" s="72">
        <v>0</v>
      </c>
      <c r="R127" s="72">
        <v>1.6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72">
        <v>0.5</v>
      </c>
      <c r="Y127" s="72">
        <v>0</v>
      </c>
      <c r="Z127" s="72">
        <v>0</v>
      </c>
      <c r="AA127" s="72">
        <v>0</v>
      </c>
      <c r="AB127" s="72">
        <v>0.8</v>
      </c>
      <c r="AC127" s="72">
        <v>0</v>
      </c>
      <c r="AD127" s="72">
        <v>0</v>
      </c>
      <c r="AE127" s="72">
        <v>0</v>
      </c>
      <c r="AF127" s="72">
        <v>0</v>
      </c>
      <c r="AG127" s="72"/>
      <c r="AH127" s="70">
        <f t="shared" si="2"/>
        <v>1.1066666666666665</v>
      </c>
    </row>
    <row r="128" spans="1:34" ht="15" x14ac:dyDescent="0.35">
      <c r="A128" s="71" t="s">
        <v>98</v>
      </c>
      <c r="B128" s="71" t="s">
        <v>96</v>
      </c>
      <c r="C128" s="72">
        <v>0</v>
      </c>
      <c r="D128" s="72">
        <v>0</v>
      </c>
      <c r="E128" s="72">
        <v>0</v>
      </c>
      <c r="F128" s="72">
        <v>0.7</v>
      </c>
      <c r="G128" s="72">
        <v>0</v>
      </c>
      <c r="H128" s="72">
        <v>0</v>
      </c>
      <c r="I128" s="72">
        <v>0</v>
      </c>
      <c r="J128" s="72">
        <v>1</v>
      </c>
      <c r="K128" s="72">
        <v>0.1</v>
      </c>
      <c r="L128" s="72">
        <v>0</v>
      </c>
      <c r="M128" s="72">
        <v>0.2</v>
      </c>
      <c r="N128" s="72">
        <v>1</v>
      </c>
      <c r="O128" s="72">
        <v>1.3</v>
      </c>
      <c r="P128" s="72">
        <v>0</v>
      </c>
      <c r="Q128" s="72">
        <v>0.5</v>
      </c>
      <c r="R128" s="72">
        <v>0</v>
      </c>
      <c r="S128" s="72">
        <v>2.1</v>
      </c>
      <c r="T128" s="72">
        <v>0.1</v>
      </c>
      <c r="U128" s="72">
        <v>0</v>
      </c>
      <c r="V128" s="72">
        <v>2.6</v>
      </c>
      <c r="W128" s="72">
        <v>0.1</v>
      </c>
      <c r="X128" s="72">
        <v>0</v>
      </c>
      <c r="Y128" s="72">
        <v>0.9</v>
      </c>
      <c r="Z128" s="72">
        <v>0.8</v>
      </c>
      <c r="AA128" s="72">
        <v>0.8</v>
      </c>
      <c r="AB128" s="72">
        <v>0</v>
      </c>
      <c r="AC128" s="72">
        <v>2.5</v>
      </c>
      <c r="AD128" s="72">
        <v>0.8</v>
      </c>
      <c r="AE128" s="72">
        <v>0</v>
      </c>
      <c r="AF128" s="72">
        <v>3.5</v>
      </c>
      <c r="AG128" s="72">
        <v>0</v>
      </c>
      <c r="AH128" s="70">
        <f t="shared" si="2"/>
        <v>0.61290322580645162</v>
      </c>
    </row>
    <row r="129" spans="1:34" ht="15" x14ac:dyDescent="0.35">
      <c r="A129" s="71" t="s">
        <v>99</v>
      </c>
      <c r="B129" s="71" t="s">
        <v>85</v>
      </c>
      <c r="C129" s="72">
        <v>0</v>
      </c>
      <c r="D129" s="72">
        <v>0</v>
      </c>
      <c r="E129" s="72">
        <v>0</v>
      </c>
      <c r="F129" s="72">
        <v>1.2</v>
      </c>
      <c r="G129" s="72">
        <v>0</v>
      </c>
      <c r="H129" s="72">
        <v>3.9</v>
      </c>
      <c r="I129" s="72">
        <v>0</v>
      </c>
      <c r="J129" s="72">
        <v>0.1</v>
      </c>
      <c r="K129" s="72">
        <v>0</v>
      </c>
      <c r="L129" s="72">
        <v>0.7</v>
      </c>
      <c r="M129" s="72">
        <v>0.5</v>
      </c>
      <c r="N129" s="72">
        <v>0</v>
      </c>
      <c r="O129" s="72">
        <v>7.4</v>
      </c>
      <c r="P129" s="72">
        <v>1.9</v>
      </c>
      <c r="Q129" s="72">
        <v>0.5</v>
      </c>
      <c r="R129" s="72">
        <v>0.7</v>
      </c>
      <c r="S129" s="72">
        <v>0</v>
      </c>
      <c r="T129" s="72">
        <v>0.7</v>
      </c>
      <c r="U129" s="72">
        <v>0</v>
      </c>
      <c r="V129" s="72">
        <v>0</v>
      </c>
      <c r="W129" s="72">
        <v>1.7</v>
      </c>
      <c r="X129" s="72">
        <v>0</v>
      </c>
      <c r="Y129" s="72">
        <v>0</v>
      </c>
      <c r="Z129" s="72">
        <v>0</v>
      </c>
      <c r="AA129" s="72">
        <v>0</v>
      </c>
      <c r="AB129" s="72">
        <v>2</v>
      </c>
      <c r="AC129" s="72">
        <v>0.5</v>
      </c>
      <c r="AD129" s="72">
        <v>0.5</v>
      </c>
      <c r="AE129" s="72">
        <v>6.8</v>
      </c>
      <c r="AF129" s="72">
        <v>0</v>
      </c>
      <c r="AG129" s="72">
        <v>0.8</v>
      </c>
      <c r="AH129" s="70">
        <f t="shared" si="2"/>
        <v>0.96451612903225814</v>
      </c>
    </row>
    <row r="130" spans="1:34" ht="15" x14ac:dyDescent="0.35">
      <c r="A130" s="71" t="s">
        <v>99</v>
      </c>
      <c r="B130" s="71" t="s">
        <v>86</v>
      </c>
      <c r="C130" s="72">
        <v>5.8</v>
      </c>
      <c r="D130" s="72">
        <v>0.5</v>
      </c>
      <c r="E130" s="72">
        <v>2.7</v>
      </c>
      <c r="F130" s="72">
        <v>0.9</v>
      </c>
      <c r="G130" s="72">
        <v>4</v>
      </c>
      <c r="H130" s="72">
        <v>4.4000000000000004</v>
      </c>
      <c r="I130" s="72">
        <v>8.5</v>
      </c>
      <c r="J130" s="72">
        <v>2.8</v>
      </c>
      <c r="K130" s="72">
        <v>0</v>
      </c>
      <c r="L130" s="72">
        <v>0</v>
      </c>
      <c r="M130" s="72">
        <v>2.2000000000000002</v>
      </c>
      <c r="N130" s="72">
        <v>0</v>
      </c>
      <c r="O130" s="72">
        <v>0</v>
      </c>
      <c r="P130" s="72">
        <v>0.4</v>
      </c>
      <c r="Q130" s="72">
        <v>0</v>
      </c>
      <c r="R130" s="72">
        <v>9.4</v>
      </c>
      <c r="S130" s="72">
        <v>0.1</v>
      </c>
      <c r="T130" s="72">
        <v>0</v>
      </c>
      <c r="U130" s="72">
        <v>5.0999999999999996</v>
      </c>
      <c r="V130" s="72">
        <v>8.6999999999999993</v>
      </c>
      <c r="W130" s="72">
        <v>5.8</v>
      </c>
      <c r="X130" s="72">
        <v>0</v>
      </c>
      <c r="Y130" s="72">
        <v>5.9</v>
      </c>
      <c r="Z130" s="72">
        <v>0.6</v>
      </c>
      <c r="AA130" s="72">
        <v>2.1</v>
      </c>
      <c r="AB130" s="72">
        <v>9.1999999999999993</v>
      </c>
      <c r="AC130" s="72">
        <v>7.4</v>
      </c>
      <c r="AD130" s="72">
        <v>0.2</v>
      </c>
      <c r="AE130" s="72"/>
      <c r="AF130" s="72"/>
      <c r="AG130" s="72"/>
      <c r="AH130" s="70">
        <f t="shared" si="2"/>
        <v>3.0964285714285715</v>
      </c>
    </row>
    <row r="131" spans="1:34" ht="15" x14ac:dyDescent="0.35">
      <c r="A131" s="71" t="s">
        <v>99</v>
      </c>
      <c r="B131" s="71" t="s">
        <v>87</v>
      </c>
      <c r="C131" s="72">
        <v>0.2</v>
      </c>
      <c r="D131" s="72">
        <v>2.9</v>
      </c>
      <c r="E131" s="72">
        <v>9.6999999999999993</v>
      </c>
      <c r="F131" s="72">
        <v>4.4000000000000004</v>
      </c>
      <c r="G131" s="72">
        <v>2.4</v>
      </c>
      <c r="H131" s="72">
        <v>2.1</v>
      </c>
      <c r="I131" s="72">
        <v>8.5</v>
      </c>
      <c r="J131" s="72">
        <v>10.199999999999999</v>
      </c>
      <c r="K131" s="72">
        <v>8.9</v>
      </c>
      <c r="L131" s="72">
        <v>9.1999999999999993</v>
      </c>
      <c r="M131" s="72">
        <v>1.2</v>
      </c>
      <c r="N131" s="72">
        <v>0</v>
      </c>
      <c r="O131" s="72">
        <v>0</v>
      </c>
      <c r="P131" s="72">
        <v>0</v>
      </c>
      <c r="Q131" s="72">
        <v>1.2</v>
      </c>
      <c r="R131" s="72">
        <v>5.4</v>
      </c>
      <c r="S131" s="72">
        <v>6.6</v>
      </c>
      <c r="T131" s="72">
        <v>10.5</v>
      </c>
      <c r="U131" s="72">
        <v>10.9</v>
      </c>
      <c r="V131" s="72">
        <v>11.1</v>
      </c>
      <c r="W131" s="72">
        <v>7.2</v>
      </c>
      <c r="X131" s="72">
        <v>0</v>
      </c>
      <c r="Y131" s="72">
        <v>8.6</v>
      </c>
      <c r="Z131" s="72">
        <v>9.5</v>
      </c>
      <c r="AA131" s="72">
        <v>7.3</v>
      </c>
      <c r="AB131" s="72">
        <v>2.2000000000000002</v>
      </c>
      <c r="AC131" s="72">
        <v>1.1000000000000001</v>
      </c>
      <c r="AD131" s="72">
        <v>4.7</v>
      </c>
      <c r="AE131" s="72">
        <v>0</v>
      </c>
      <c r="AF131" s="72">
        <v>4.9000000000000004</v>
      </c>
      <c r="AG131" s="72">
        <v>3.6</v>
      </c>
      <c r="AH131" s="70">
        <f t="shared" si="2"/>
        <v>4.9838709677419342</v>
      </c>
    </row>
    <row r="132" spans="1:34" ht="15" x14ac:dyDescent="0.35">
      <c r="A132" s="71" t="s">
        <v>99</v>
      </c>
      <c r="B132" s="71" t="s">
        <v>88</v>
      </c>
      <c r="C132" s="72">
        <v>3.1</v>
      </c>
      <c r="D132" s="72">
        <v>1.4</v>
      </c>
      <c r="E132" s="72">
        <v>3.9</v>
      </c>
      <c r="F132" s="72">
        <v>7.9</v>
      </c>
      <c r="G132" s="72">
        <v>2.7</v>
      </c>
      <c r="H132" s="72">
        <v>5.0999999999999996</v>
      </c>
      <c r="I132" s="72">
        <v>9.5</v>
      </c>
      <c r="J132" s="72">
        <v>0</v>
      </c>
      <c r="K132" s="72">
        <v>6.4</v>
      </c>
      <c r="L132" s="72">
        <v>11.5</v>
      </c>
      <c r="M132" s="72">
        <v>8</v>
      </c>
      <c r="N132" s="72">
        <v>4.8</v>
      </c>
      <c r="O132" s="72">
        <v>3.5</v>
      </c>
      <c r="P132" s="72">
        <v>9.1999999999999993</v>
      </c>
      <c r="Q132" s="72">
        <v>11.4</v>
      </c>
      <c r="R132" s="72">
        <v>7.9</v>
      </c>
      <c r="S132" s="72">
        <v>1.1000000000000001</v>
      </c>
      <c r="T132" s="72">
        <v>1.9</v>
      </c>
      <c r="U132" s="72">
        <v>13</v>
      </c>
      <c r="V132" s="72">
        <v>12.5</v>
      </c>
      <c r="W132" s="72">
        <v>13.1</v>
      </c>
      <c r="X132" s="72">
        <v>9.3000000000000007</v>
      </c>
      <c r="Y132" s="72">
        <v>9.3000000000000007</v>
      </c>
      <c r="Z132" s="72">
        <v>6.4</v>
      </c>
      <c r="AA132" s="72">
        <v>8</v>
      </c>
      <c r="AB132" s="72">
        <v>4.9000000000000004</v>
      </c>
      <c r="AC132" s="72">
        <v>9.6999999999999993</v>
      </c>
      <c r="AD132" s="72">
        <v>0</v>
      </c>
      <c r="AE132" s="72">
        <v>11.4</v>
      </c>
      <c r="AF132" s="72">
        <v>3.2</v>
      </c>
      <c r="AG132" s="72"/>
      <c r="AH132" s="70">
        <f t="shared" si="2"/>
        <v>6.6700000000000008</v>
      </c>
    </row>
    <row r="133" spans="1:34" ht="15" x14ac:dyDescent="0.35">
      <c r="A133" s="71" t="s">
        <v>99</v>
      </c>
      <c r="B133" s="71" t="s">
        <v>89</v>
      </c>
      <c r="C133" s="72">
        <v>0.3</v>
      </c>
      <c r="D133" s="72">
        <v>4.9000000000000004</v>
      </c>
      <c r="E133" s="72">
        <v>3.3</v>
      </c>
      <c r="F133" s="72">
        <v>6.2</v>
      </c>
      <c r="G133" s="72">
        <v>3.1</v>
      </c>
      <c r="H133" s="72">
        <v>1</v>
      </c>
      <c r="I133" s="72">
        <v>10.7</v>
      </c>
      <c r="J133" s="72">
        <v>10.8</v>
      </c>
      <c r="K133" s="72">
        <v>2.7</v>
      </c>
      <c r="L133" s="72">
        <v>8.4</v>
      </c>
      <c r="M133" s="72">
        <v>13.5</v>
      </c>
      <c r="N133" s="72">
        <v>9.1999999999999993</v>
      </c>
      <c r="O133" s="72">
        <v>9.1999999999999993</v>
      </c>
      <c r="P133" s="72">
        <v>7.2</v>
      </c>
      <c r="Q133" s="72">
        <v>12.3</v>
      </c>
      <c r="R133" s="72">
        <v>11.4</v>
      </c>
      <c r="S133" s="72">
        <v>6</v>
      </c>
      <c r="T133" s="72">
        <v>13</v>
      </c>
      <c r="U133" s="72">
        <v>0.7</v>
      </c>
      <c r="V133" s="72">
        <v>0</v>
      </c>
      <c r="W133" s="72">
        <v>0</v>
      </c>
      <c r="X133" s="72">
        <v>9.1</v>
      </c>
      <c r="Y133" s="72">
        <v>1.4</v>
      </c>
      <c r="Z133" s="72">
        <v>0.9</v>
      </c>
      <c r="AA133" s="72">
        <v>6</v>
      </c>
      <c r="AB133" s="72">
        <v>0.3</v>
      </c>
      <c r="AC133" s="72">
        <v>0.7</v>
      </c>
      <c r="AD133" s="72">
        <v>8.4</v>
      </c>
      <c r="AE133" s="72">
        <v>8.1999999999999993</v>
      </c>
      <c r="AF133" s="72">
        <v>4.9000000000000004</v>
      </c>
      <c r="AG133" s="72">
        <v>12.2</v>
      </c>
      <c r="AH133" s="70">
        <f t="shared" si="2"/>
        <v>6</v>
      </c>
    </row>
    <row r="134" spans="1:34" ht="15" x14ac:dyDescent="0.35">
      <c r="A134" s="71" t="s">
        <v>99</v>
      </c>
      <c r="B134" s="71" t="s">
        <v>90</v>
      </c>
      <c r="C134" s="72">
        <v>3.7</v>
      </c>
      <c r="D134" s="72">
        <v>12</v>
      </c>
      <c r="E134" s="72">
        <v>11.6</v>
      </c>
      <c r="F134" s="72">
        <v>12.7</v>
      </c>
      <c r="G134" s="72">
        <v>15.3</v>
      </c>
      <c r="H134" s="72">
        <v>14.7</v>
      </c>
      <c r="I134" s="72">
        <v>7.3</v>
      </c>
      <c r="J134" s="72">
        <v>3</v>
      </c>
      <c r="K134" s="72">
        <v>0</v>
      </c>
      <c r="L134" s="72">
        <v>4.7</v>
      </c>
      <c r="M134" s="72">
        <v>2.7</v>
      </c>
      <c r="N134" s="72">
        <v>14</v>
      </c>
      <c r="O134" s="72">
        <v>7.9</v>
      </c>
      <c r="P134" s="72">
        <v>12.4</v>
      </c>
      <c r="Q134" s="72">
        <v>2.2999999999999998</v>
      </c>
      <c r="R134" s="72">
        <v>7.5</v>
      </c>
      <c r="S134" s="72">
        <v>9.4</v>
      </c>
      <c r="T134" s="72">
        <v>0.5</v>
      </c>
      <c r="U134" s="72">
        <v>0.3</v>
      </c>
      <c r="V134" s="72">
        <v>5.2</v>
      </c>
      <c r="W134" s="72">
        <v>1</v>
      </c>
      <c r="X134" s="72">
        <v>2.2000000000000002</v>
      </c>
      <c r="Y134" s="72">
        <v>6.2</v>
      </c>
      <c r="Z134" s="72">
        <v>5.7</v>
      </c>
      <c r="AA134" s="72">
        <v>9.1</v>
      </c>
      <c r="AB134" s="72">
        <v>6</v>
      </c>
      <c r="AC134" s="72">
        <v>0</v>
      </c>
      <c r="AD134" s="72">
        <v>12</v>
      </c>
      <c r="AE134" s="72">
        <v>5.5</v>
      </c>
      <c r="AF134" s="72">
        <v>9.8000000000000007</v>
      </c>
      <c r="AG134" s="72"/>
      <c r="AH134" s="70">
        <f t="shared" si="2"/>
        <v>6.8233333333333333</v>
      </c>
    </row>
    <row r="135" spans="1:34" ht="15" x14ac:dyDescent="0.35">
      <c r="A135" s="71" t="s">
        <v>99</v>
      </c>
      <c r="B135" s="71" t="s">
        <v>91</v>
      </c>
      <c r="C135" s="72">
        <v>14.7</v>
      </c>
      <c r="D135" s="72">
        <v>15.3</v>
      </c>
      <c r="E135" s="72">
        <v>14.7</v>
      </c>
      <c r="F135" s="72">
        <v>14.6</v>
      </c>
      <c r="G135" s="72">
        <v>8.8000000000000007</v>
      </c>
      <c r="H135" s="72">
        <v>11.4</v>
      </c>
      <c r="I135" s="72">
        <v>13.8</v>
      </c>
      <c r="J135" s="72">
        <v>4.2</v>
      </c>
      <c r="K135" s="72">
        <v>5</v>
      </c>
      <c r="L135" s="72">
        <v>14.1</v>
      </c>
      <c r="M135" s="72">
        <v>12.6</v>
      </c>
      <c r="N135" s="72">
        <v>9.1999999999999993</v>
      </c>
      <c r="O135" s="72">
        <v>0.7</v>
      </c>
      <c r="P135" s="72">
        <v>0.6</v>
      </c>
      <c r="Q135" s="72">
        <v>2.1</v>
      </c>
      <c r="R135" s="72">
        <v>8.6</v>
      </c>
      <c r="S135" s="72">
        <v>9.5</v>
      </c>
      <c r="T135" s="72">
        <v>10.6</v>
      </c>
      <c r="U135" s="72">
        <v>6.2</v>
      </c>
      <c r="V135" s="72">
        <v>5.0999999999999996</v>
      </c>
      <c r="W135" s="72">
        <v>9.6</v>
      </c>
      <c r="X135" s="72">
        <v>13.6</v>
      </c>
      <c r="Y135" s="72">
        <v>0.6</v>
      </c>
      <c r="Z135" s="72">
        <v>4.4000000000000004</v>
      </c>
      <c r="AA135" s="72">
        <v>4.8</v>
      </c>
      <c r="AB135" s="72">
        <v>11.9</v>
      </c>
      <c r="AC135" s="72">
        <v>6.7</v>
      </c>
      <c r="AD135" s="72">
        <v>4.0999999999999996</v>
      </c>
      <c r="AE135" s="72">
        <v>4.5</v>
      </c>
      <c r="AF135" s="72">
        <v>8.6999999999999993</v>
      </c>
      <c r="AG135" s="72">
        <v>10.4</v>
      </c>
      <c r="AH135" s="70">
        <f t="shared" si="2"/>
        <v>8.4225806451612879</v>
      </c>
    </row>
    <row r="136" spans="1:34" ht="15" x14ac:dyDescent="0.35">
      <c r="A136" s="71" t="s">
        <v>99</v>
      </c>
      <c r="B136" s="71" t="s">
        <v>92</v>
      </c>
      <c r="C136" s="72">
        <v>8.1</v>
      </c>
      <c r="D136" s="72">
        <v>1.3</v>
      </c>
      <c r="E136" s="72">
        <v>9.9</v>
      </c>
      <c r="F136" s="72">
        <v>11.7</v>
      </c>
      <c r="G136" s="72">
        <v>10.5</v>
      </c>
      <c r="H136" s="72">
        <v>12.3</v>
      </c>
      <c r="I136" s="72">
        <v>12.2</v>
      </c>
      <c r="J136" s="72">
        <v>11.5</v>
      </c>
      <c r="K136" s="72">
        <v>12.3</v>
      </c>
      <c r="L136" s="72">
        <v>12.1</v>
      </c>
      <c r="M136" s="72">
        <v>10.4</v>
      </c>
      <c r="N136" s="72">
        <v>9.1</v>
      </c>
      <c r="O136" s="72">
        <v>11</v>
      </c>
      <c r="P136" s="72">
        <v>9.4</v>
      </c>
      <c r="Q136" s="72">
        <v>10.4</v>
      </c>
      <c r="R136" s="72">
        <v>1.9</v>
      </c>
      <c r="S136" s="72">
        <v>0</v>
      </c>
      <c r="T136" s="72">
        <v>0</v>
      </c>
      <c r="U136" s="72">
        <v>0</v>
      </c>
      <c r="V136" s="72">
        <v>2</v>
      </c>
      <c r="W136" s="72">
        <v>11.9</v>
      </c>
      <c r="X136" s="72">
        <v>7.6</v>
      </c>
      <c r="Y136" s="72">
        <v>10</v>
      </c>
      <c r="Z136" s="72">
        <v>8.8000000000000007</v>
      </c>
      <c r="AA136" s="72">
        <v>3.1</v>
      </c>
      <c r="AB136" s="72">
        <v>12.3</v>
      </c>
      <c r="AC136" s="72">
        <v>11.3</v>
      </c>
      <c r="AD136" s="72">
        <v>0.8</v>
      </c>
      <c r="AE136" s="72">
        <v>8.3000000000000007</v>
      </c>
      <c r="AF136" s="72">
        <v>12.5</v>
      </c>
      <c r="AG136" s="72">
        <v>12</v>
      </c>
      <c r="AH136" s="70">
        <f t="shared" si="2"/>
        <v>8.2161290322580651</v>
      </c>
    </row>
    <row r="137" spans="1:34" ht="15" x14ac:dyDescent="0.35">
      <c r="A137" s="71" t="s">
        <v>99</v>
      </c>
      <c r="B137" s="71" t="s">
        <v>93</v>
      </c>
      <c r="C137" s="72">
        <v>8</v>
      </c>
      <c r="D137" s="72">
        <v>3.7</v>
      </c>
      <c r="E137" s="72">
        <v>6.1</v>
      </c>
      <c r="F137" s="72">
        <v>7</v>
      </c>
      <c r="G137" s="72">
        <v>5.9</v>
      </c>
      <c r="H137" s="72">
        <v>1.5</v>
      </c>
      <c r="I137" s="72">
        <v>2.1</v>
      </c>
      <c r="J137" s="72">
        <v>4.8</v>
      </c>
      <c r="K137" s="72">
        <v>5.5</v>
      </c>
      <c r="L137" s="72">
        <v>4.4000000000000004</v>
      </c>
      <c r="M137" s="72">
        <v>2.7</v>
      </c>
      <c r="N137" s="72">
        <v>7.2</v>
      </c>
      <c r="O137" s="72">
        <v>11.3</v>
      </c>
      <c r="P137" s="72">
        <v>0.4</v>
      </c>
      <c r="Q137" s="72">
        <v>2.4</v>
      </c>
      <c r="R137" s="72">
        <v>8.3000000000000007</v>
      </c>
      <c r="S137" s="72">
        <v>10.1</v>
      </c>
      <c r="T137" s="72">
        <v>5.4</v>
      </c>
      <c r="U137" s="72">
        <v>10.4</v>
      </c>
      <c r="V137" s="72">
        <v>1.1000000000000001</v>
      </c>
      <c r="W137" s="72">
        <v>4.4000000000000004</v>
      </c>
      <c r="X137" s="72">
        <v>4.5</v>
      </c>
      <c r="Y137" s="72">
        <v>0</v>
      </c>
      <c r="Z137" s="72">
        <v>5.8</v>
      </c>
      <c r="AA137" s="72">
        <v>9.4</v>
      </c>
      <c r="AB137" s="72">
        <v>1</v>
      </c>
      <c r="AC137" s="72">
        <v>3.8</v>
      </c>
      <c r="AD137" s="72">
        <v>8</v>
      </c>
      <c r="AE137" s="72">
        <v>5.6</v>
      </c>
      <c r="AF137" s="72">
        <v>1</v>
      </c>
      <c r="AG137" s="72"/>
      <c r="AH137" s="70">
        <f t="shared" si="2"/>
        <v>5.0600000000000005</v>
      </c>
    </row>
    <row r="138" spans="1:34" ht="15" x14ac:dyDescent="0.35">
      <c r="A138" s="71" t="s">
        <v>99</v>
      </c>
      <c r="B138" s="71" t="s">
        <v>94</v>
      </c>
      <c r="C138" s="72">
        <v>10.199999999999999</v>
      </c>
      <c r="D138" s="72">
        <v>10.4</v>
      </c>
      <c r="E138" s="72">
        <v>6.8</v>
      </c>
      <c r="F138" s="72">
        <v>3.9</v>
      </c>
      <c r="G138" s="72">
        <v>7.3</v>
      </c>
      <c r="H138" s="72">
        <v>0.8</v>
      </c>
      <c r="I138" s="72">
        <v>0</v>
      </c>
      <c r="J138" s="72">
        <v>0</v>
      </c>
      <c r="K138" s="72">
        <v>0</v>
      </c>
      <c r="L138" s="72">
        <v>0</v>
      </c>
      <c r="M138" s="72">
        <v>5.9</v>
      </c>
      <c r="N138" s="72">
        <v>9.8000000000000007</v>
      </c>
      <c r="O138" s="72">
        <v>0</v>
      </c>
      <c r="P138" s="72">
        <v>0</v>
      </c>
      <c r="Q138" s="72">
        <v>0</v>
      </c>
      <c r="R138" s="72">
        <v>0.8</v>
      </c>
      <c r="S138" s="72">
        <v>1.4</v>
      </c>
      <c r="T138" s="72">
        <v>0.1</v>
      </c>
      <c r="U138" s="72">
        <v>1.2</v>
      </c>
      <c r="V138" s="72">
        <v>0</v>
      </c>
      <c r="W138" s="72">
        <v>0.2</v>
      </c>
      <c r="X138" s="72">
        <v>1.3</v>
      </c>
      <c r="Y138" s="72">
        <v>6.5</v>
      </c>
      <c r="Z138" s="72">
        <v>7.8</v>
      </c>
      <c r="AA138" s="72">
        <v>0.2</v>
      </c>
      <c r="AB138" s="72">
        <v>4.7</v>
      </c>
      <c r="AC138" s="72">
        <v>0</v>
      </c>
      <c r="AD138" s="72">
        <v>0</v>
      </c>
      <c r="AE138" s="72">
        <v>0</v>
      </c>
      <c r="AF138" s="72">
        <v>0</v>
      </c>
      <c r="AG138" s="72">
        <v>8.6999999999999993</v>
      </c>
      <c r="AH138" s="70">
        <f t="shared" si="2"/>
        <v>2.838709677419355</v>
      </c>
    </row>
    <row r="139" spans="1:34" ht="15" x14ac:dyDescent="0.35">
      <c r="A139" s="71" t="s">
        <v>99</v>
      </c>
      <c r="B139" s="71" t="s">
        <v>95</v>
      </c>
      <c r="C139" s="72">
        <v>8.9</v>
      </c>
      <c r="D139" s="72">
        <v>8.3000000000000007</v>
      </c>
      <c r="E139" s="72">
        <v>5.6</v>
      </c>
      <c r="F139" s="72">
        <v>1.5</v>
      </c>
      <c r="G139" s="72">
        <v>5.2</v>
      </c>
      <c r="H139" s="72">
        <v>5.7</v>
      </c>
      <c r="I139" s="72">
        <v>1.4</v>
      </c>
      <c r="J139" s="72">
        <v>8.1</v>
      </c>
      <c r="K139" s="72">
        <v>0.2</v>
      </c>
      <c r="L139" s="72">
        <v>3.3</v>
      </c>
      <c r="M139" s="72">
        <v>0</v>
      </c>
      <c r="N139" s="72">
        <v>2.5</v>
      </c>
      <c r="O139" s="72">
        <v>6.2</v>
      </c>
      <c r="P139" s="72">
        <v>4.9000000000000004</v>
      </c>
      <c r="Q139" s="72">
        <v>0</v>
      </c>
      <c r="R139" s="72">
        <v>7</v>
      </c>
      <c r="S139" s="72">
        <v>0.1</v>
      </c>
      <c r="T139" s="72">
        <v>0.8</v>
      </c>
      <c r="U139" s="72">
        <v>0.3</v>
      </c>
      <c r="V139" s="72">
        <v>0</v>
      </c>
      <c r="W139" s="72">
        <v>2.7</v>
      </c>
      <c r="X139" s="72">
        <v>0.9</v>
      </c>
      <c r="Y139" s="72">
        <v>0.5</v>
      </c>
      <c r="Z139" s="72">
        <v>4.5</v>
      </c>
      <c r="AA139" s="72">
        <v>0.1</v>
      </c>
      <c r="AB139" s="72">
        <v>0.1</v>
      </c>
      <c r="AC139" s="72">
        <v>0</v>
      </c>
      <c r="AD139" s="72">
        <v>1.7</v>
      </c>
      <c r="AE139" s="72">
        <v>0</v>
      </c>
      <c r="AF139" s="72">
        <v>0</v>
      </c>
      <c r="AG139" s="72"/>
      <c r="AH139" s="70">
        <f t="shared" si="2"/>
        <v>2.6833333333333331</v>
      </c>
    </row>
    <row r="140" spans="1:34" ht="15" x14ac:dyDescent="0.35">
      <c r="A140" s="71" t="s">
        <v>99</v>
      </c>
      <c r="B140" s="71" t="s">
        <v>96</v>
      </c>
      <c r="C140" s="72">
        <v>1.2</v>
      </c>
      <c r="D140" s="72">
        <v>0</v>
      </c>
      <c r="E140" s="72">
        <v>6.4</v>
      </c>
      <c r="F140" s="72">
        <v>4</v>
      </c>
      <c r="G140" s="72">
        <v>6</v>
      </c>
      <c r="H140" s="72">
        <v>7.5</v>
      </c>
      <c r="I140" s="72">
        <v>1</v>
      </c>
      <c r="J140" s="72">
        <v>0</v>
      </c>
      <c r="K140" s="72">
        <v>0</v>
      </c>
      <c r="L140" s="72">
        <v>2.9</v>
      </c>
      <c r="M140" s="72">
        <v>3.6</v>
      </c>
      <c r="N140" s="72">
        <v>0</v>
      </c>
      <c r="O140" s="72">
        <v>0</v>
      </c>
      <c r="P140" s="72">
        <v>0</v>
      </c>
      <c r="Q140" s="72">
        <v>0.2</v>
      </c>
      <c r="R140" s="72">
        <v>0</v>
      </c>
      <c r="S140" s="72">
        <v>0</v>
      </c>
      <c r="T140" s="72">
        <v>0.1</v>
      </c>
      <c r="U140" s="72">
        <v>3.4</v>
      </c>
      <c r="V140" s="72">
        <v>0</v>
      </c>
      <c r="W140" s="72">
        <v>0</v>
      </c>
      <c r="X140" s="72">
        <v>0</v>
      </c>
      <c r="Y140" s="72">
        <v>5.9</v>
      </c>
      <c r="Z140" s="72">
        <v>0.6</v>
      </c>
      <c r="AA140" s="72">
        <v>0.4</v>
      </c>
      <c r="AB140" s="72">
        <v>6.8</v>
      </c>
      <c r="AC140" s="72">
        <v>6.2</v>
      </c>
      <c r="AD140" s="72">
        <v>2.2000000000000002</v>
      </c>
      <c r="AE140" s="72">
        <v>0.7</v>
      </c>
      <c r="AF140" s="72">
        <v>3.2</v>
      </c>
      <c r="AG140" s="72">
        <v>6.5</v>
      </c>
      <c r="AH140" s="70">
        <f t="shared" si="2"/>
        <v>2.2193548387096778</v>
      </c>
    </row>
    <row r="141" spans="1:34" ht="15" x14ac:dyDescent="0.35">
      <c r="A141" s="73" t="s">
        <v>100</v>
      </c>
      <c r="B141" s="73" t="s">
        <v>85</v>
      </c>
      <c r="C141" s="72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6.9</v>
      </c>
      <c r="K141" s="72">
        <v>1.1000000000000001</v>
      </c>
      <c r="L141" s="72">
        <v>0</v>
      </c>
      <c r="M141" s="72">
        <v>0</v>
      </c>
      <c r="N141" s="72">
        <v>0.9</v>
      </c>
      <c r="O141" s="72">
        <v>0</v>
      </c>
      <c r="P141" s="72">
        <v>6.1</v>
      </c>
      <c r="Q141" s="72">
        <v>1.8</v>
      </c>
      <c r="R141" s="72">
        <v>0</v>
      </c>
      <c r="S141" s="72">
        <v>0</v>
      </c>
      <c r="T141" s="72">
        <v>3.7</v>
      </c>
      <c r="U141" s="72">
        <v>4.5999999999999996</v>
      </c>
      <c r="V141" s="72">
        <v>0</v>
      </c>
      <c r="W141" s="72">
        <v>4.9000000000000004</v>
      </c>
      <c r="X141" s="72">
        <v>6.3</v>
      </c>
      <c r="Y141" s="72">
        <v>0</v>
      </c>
      <c r="Z141" s="72">
        <v>0.4</v>
      </c>
      <c r="AA141" s="72">
        <v>0</v>
      </c>
      <c r="AB141" s="72">
        <v>2.6</v>
      </c>
      <c r="AC141" s="72">
        <v>0.4</v>
      </c>
      <c r="AD141" s="72">
        <v>0</v>
      </c>
      <c r="AE141" s="72">
        <v>8.4</v>
      </c>
      <c r="AF141" s="72">
        <v>0.3</v>
      </c>
      <c r="AG141" s="72">
        <v>1.7</v>
      </c>
      <c r="AH141" s="70">
        <f t="shared" si="2"/>
        <v>1.6161290322580644</v>
      </c>
    </row>
    <row r="142" spans="1:34" ht="15" x14ac:dyDescent="0.35">
      <c r="A142" s="73" t="s">
        <v>100</v>
      </c>
      <c r="B142" s="73" t="s">
        <v>86</v>
      </c>
      <c r="C142" s="72">
        <v>0</v>
      </c>
      <c r="D142" s="72">
        <v>0.1</v>
      </c>
      <c r="E142" s="72">
        <v>0.3</v>
      </c>
      <c r="F142" s="72">
        <v>0.8</v>
      </c>
      <c r="G142" s="72">
        <v>2.9</v>
      </c>
      <c r="H142" s="72">
        <v>5.3</v>
      </c>
      <c r="I142" s="72">
        <v>1.6</v>
      </c>
      <c r="J142" s="72">
        <v>3.2</v>
      </c>
      <c r="K142" s="72">
        <v>2.4</v>
      </c>
      <c r="L142" s="72">
        <v>0.5</v>
      </c>
      <c r="M142" s="72">
        <v>1.2</v>
      </c>
      <c r="N142" s="72">
        <v>4.0999999999999996</v>
      </c>
      <c r="O142" s="72">
        <v>0.9</v>
      </c>
      <c r="P142" s="72">
        <v>1.4</v>
      </c>
      <c r="Q142" s="72">
        <v>1.6</v>
      </c>
      <c r="R142" s="72">
        <v>0</v>
      </c>
      <c r="S142" s="72">
        <v>0</v>
      </c>
      <c r="T142" s="72">
        <v>8.6</v>
      </c>
      <c r="U142" s="72">
        <v>0</v>
      </c>
      <c r="V142" s="72">
        <v>4.4000000000000004</v>
      </c>
      <c r="W142" s="72">
        <v>0</v>
      </c>
      <c r="X142" s="72">
        <v>6.2</v>
      </c>
      <c r="Y142" s="72">
        <v>0</v>
      </c>
      <c r="Z142" s="72">
        <v>4</v>
      </c>
      <c r="AA142" s="72">
        <v>4.0999999999999996</v>
      </c>
      <c r="AB142" s="72">
        <v>7.1</v>
      </c>
      <c r="AC142" s="72">
        <v>4.7</v>
      </c>
      <c r="AD142" s="72">
        <v>0</v>
      </c>
      <c r="AE142" s="72">
        <v>0</v>
      </c>
      <c r="AF142" s="72"/>
      <c r="AG142" s="72"/>
      <c r="AH142" s="70">
        <f t="shared" si="2"/>
        <v>2.2551724137931037</v>
      </c>
    </row>
    <row r="143" spans="1:34" ht="15" x14ac:dyDescent="0.35">
      <c r="A143" s="73" t="s">
        <v>100</v>
      </c>
      <c r="B143" s="73" t="s">
        <v>87</v>
      </c>
      <c r="C143" s="72">
        <v>0</v>
      </c>
      <c r="D143" s="72">
        <v>0.1</v>
      </c>
      <c r="E143" s="72">
        <v>0</v>
      </c>
      <c r="F143" s="72">
        <v>9.3000000000000007</v>
      </c>
      <c r="G143" s="72">
        <v>3.5</v>
      </c>
      <c r="H143" s="72">
        <v>0.2</v>
      </c>
      <c r="I143" s="72">
        <v>0.9</v>
      </c>
      <c r="J143" s="72">
        <v>0</v>
      </c>
      <c r="K143" s="72">
        <v>0.1</v>
      </c>
      <c r="L143" s="72">
        <v>1.7</v>
      </c>
      <c r="M143" s="72">
        <v>0.2</v>
      </c>
      <c r="N143" s="72">
        <v>0</v>
      </c>
      <c r="O143" s="72">
        <v>0</v>
      </c>
      <c r="P143" s="72">
        <v>10.1</v>
      </c>
      <c r="Q143" s="72">
        <v>0.4</v>
      </c>
      <c r="R143" s="72">
        <v>0.4</v>
      </c>
      <c r="S143" s="72">
        <v>10.4</v>
      </c>
      <c r="T143" s="72">
        <v>10.4</v>
      </c>
      <c r="U143" s="72">
        <v>0.3</v>
      </c>
      <c r="V143" s="72">
        <v>0</v>
      </c>
      <c r="W143" s="72">
        <v>0.9</v>
      </c>
      <c r="X143" s="72">
        <v>1.4</v>
      </c>
      <c r="Y143" s="72">
        <v>1.2</v>
      </c>
      <c r="Z143" s="72">
        <v>1.3</v>
      </c>
      <c r="AA143" s="72">
        <v>0</v>
      </c>
      <c r="AB143" s="72">
        <v>2.2000000000000002</v>
      </c>
      <c r="AC143" s="72">
        <v>10.4</v>
      </c>
      <c r="AD143" s="72">
        <v>6.4</v>
      </c>
      <c r="AE143" s="72">
        <v>6.2</v>
      </c>
      <c r="AF143" s="72">
        <v>0</v>
      </c>
      <c r="AG143" s="72">
        <v>7.8</v>
      </c>
      <c r="AH143" s="70">
        <f t="shared" si="2"/>
        <v>2.7677419354838708</v>
      </c>
    </row>
    <row r="144" spans="1:34" ht="15" x14ac:dyDescent="0.35">
      <c r="A144" s="73" t="s">
        <v>100</v>
      </c>
      <c r="B144" s="73" t="s">
        <v>88</v>
      </c>
      <c r="C144" s="72">
        <v>2.2000000000000002</v>
      </c>
      <c r="D144" s="72">
        <v>11.3</v>
      </c>
      <c r="E144" s="72">
        <v>7.7</v>
      </c>
      <c r="F144" s="72">
        <v>8.4</v>
      </c>
      <c r="G144" s="72">
        <v>10.5</v>
      </c>
      <c r="H144" s="72">
        <v>4</v>
      </c>
      <c r="I144" s="72">
        <v>5.9</v>
      </c>
      <c r="J144" s="72">
        <v>0</v>
      </c>
      <c r="K144" s="72">
        <v>0</v>
      </c>
      <c r="L144" s="72">
        <v>0</v>
      </c>
      <c r="M144" s="72">
        <v>0</v>
      </c>
      <c r="N144" s="72">
        <v>5.7</v>
      </c>
      <c r="O144" s="72">
        <v>2.6</v>
      </c>
      <c r="P144" s="72">
        <v>1.5</v>
      </c>
      <c r="Q144" s="72">
        <v>1.6</v>
      </c>
      <c r="R144" s="72">
        <v>1.5</v>
      </c>
      <c r="S144" s="72">
        <v>0.1</v>
      </c>
      <c r="T144" s="72">
        <v>1.3</v>
      </c>
      <c r="U144" s="72">
        <v>3.7</v>
      </c>
      <c r="V144" s="72">
        <v>8.3000000000000007</v>
      </c>
      <c r="W144" s="72">
        <v>13</v>
      </c>
      <c r="X144" s="72">
        <v>9.8000000000000007</v>
      </c>
      <c r="Y144" s="72">
        <v>0</v>
      </c>
      <c r="Z144" s="72">
        <v>4.7</v>
      </c>
      <c r="AA144" s="72">
        <v>7.5</v>
      </c>
      <c r="AB144" s="72">
        <v>1.8</v>
      </c>
      <c r="AC144" s="72">
        <v>3.5</v>
      </c>
      <c r="AD144" s="72">
        <v>9</v>
      </c>
      <c r="AE144" s="72">
        <v>12.8</v>
      </c>
      <c r="AF144" s="72">
        <v>13</v>
      </c>
      <c r="AG144" s="72"/>
      <c r="AH144" s="70">
        <f t="shared" si="2"/>
        <v>5.0466666666666669</v>
      </c>
    </row>
    <row r="145" spans="1:34" ht="15" x14ac:dyDescent="0.35">
      <c r="A145" s="73" t="s">
        <v>100</v>
      </c>
      <c r="B145" s="73" t="s">
        <v>89</v>
      </c>
      <c r="C145" s="72">
        <v>2.5</v>
      </c>
      <c r="D145" s="72">
        <v>10.5</v>
      </c>
      <c r="E145" s="72">
        <v>7.5</v>
      </c>
      <c r="F145" s="72">
        <v>0</v>
      </c>
      <c r="G145" s="72">
        <v>9.6</v>
      </c>
      <c r="H145" s="72">
        <v>12.8</v>
      </c>
      <c r="I145" s="72">
        <v>12.9</v>
      </c>
      <c r="J145" s="72">
        <v>12.2</v>
      </c>
      <c r="K145" s="72">
        <v>10.6</v>
      </c>
      <c r="L145" s="72">
        <v>12.5</v>
      </c>
      <c r="M145" s="72">
        <v>5.9</v>
      </c>
      <c r="N145" s="72">
        <v>2</v>
      </c>
      <c r="O145" s="72">
        <v>2.8</v>
      </c>
      <c r="P145" s="72">
        <v>10.5</v>
      </c>
      <c r="Q145" s="72">
        <v>6.5</v>
      </c>
      <c r="R145" s="72">
        <v>2.6</v>
      </c>
      <c r="S145" s="72">
        <v>1.3</v>
      </c>
      <c r="T145" s="72">
        <v>1.6</v>
      </c>
      <c r="U145" s="72">
        <v>7.6</v>
      </c>
      <c r="V145" s="72">
        <v>5</v>
      </c>
      <c r="W145" s="72">
        <v>11.7</v>
      </c>
      <c r="X145" s="72">
        <v>13.6</v>
      </c>
      <c r="Y145" s="72">
        <v>6</v>
      </c>
      <c r="Z145" s="72">
        <v>0.6</v>
      </c>
      <c r="AA145" s="72">
        <v>0.8</v>
      </c>
      <c r="AB145" s="72">
        <v>5.7</v>
      </c>
      <c r="AC145" s="72">
        <v>6.6</v>
      </c>
      <c r="AD145" s="72">
        <v>6.1</v>
      </c>
      <c r="AE145" s="72">
        <v>2.8</v>
      </c>
      <c r="AF145" s="72">
        <v>6.8</v>
      </c>
      <c r="AG145" s="72">
        <v>5.3</v>
      </c>
      <c r="AH145" s="70">
        <f t="shared" si="2"/>
        <v>6.5451612903225795</v>
      </c>
    </row>
    <row r="146" spans="1:34" ht="15" x14ac:dyDescent="0.35">
      <c r="A146" s="73" t="s">
        <v>100</v>
      </c>
      <c r="B146" s="73" t="s">
        <v>90</v>
      </c>
      <c r="C146" s="72">
        <v>5.0999999999999996</v>
      </c>
      <c r="D146" s="72">
        <v>2.8</v>
      </c>
      <c r="E146" s="72">
        <v>0.3</v>
      </c>
      <c r="F146" s="72">
        <v>7.9</v>
      </c>
      <c r="G146" s="72">
        <v>9.1999999999999993</v>
      </c>
      <c r="H146" s="72">
        <v>12.8</v>
      </c>
      <c r="I146" s="72">
        <v>15.2</v>
      </c>
      <c r="J146" s="72">
        <v>13</v>
      </c>
      <c r="K146" s="72">
        <v>7.5</v>
      </c>
      <c r="L146" s="72">
        <v>7.7</v>
      </c>
      <c r="M146" s="72">
        <v>0.9</v>
      </c>
      <c r="N146" s="72">
        <v>0.6</v>
      </c>
      <c r="O146" s="72">
        <v>1.5</v>
      </c>
      <c r="P146" s="72">
        <v>6.3</v>
      </c>
      <c r="Q146" s="72">
        <v>4</v>
      </c>
      <c r="R146" s="72">
        <v>7.5</v>
      </c>
      <c r="S146" s="72">
        <v>2.2000000000000002</v>
      </c>
      <c r="T146" s="72">
        <v>10.6</v>
      </c>
      <c r="U146" s="72">
        <v>3.7</v>
      </c>
      <c r="V146" s="72">
        <v>3.1</v>
      </c>
      <c r="W146" s="72">
        <v>3.9</v>
      </c>
      <c r="X146" s="72">
        <v>8.5</v>
      </c>
      <c r="Y146" s="72">
        <v>15.4</v>
      </c>
      <c r="Z146" s="72">
        <v>14.7</v>
      </c>
      <c r="AA146" s="72">
        <v>9.1</v>
      </c>
      <c r="AB146" s="72">
        <v>2</v>
      </c>
      <c r="AC146" s="72">
        <v>3.5</v>
      </c>
      <c r="AD146" s="72">
        <v>7.5</v>
      </c>
      <c r="AE146" s="72">
        <v>10.199999999999999</v>
      </c>
      <c r="AF146" s="72">
        <v>7.3</v>
      </c>
      <c r="AG146" s="72"/>
      <c r="AH146" s="70">
        <f t="shared" si="2"/>
        <v>6.8</v>
      </c>
    </row>
    <row r="147" spans="1:34" ht="15" x14ac:dyDescent="0.35">
      <c r="A147" s="73" t="s">
        <v>100</v>
      </c>
      <c r="B147" s="73" t="s">
        <v>91</v>
      </c>
      <c r="C147" s="72">
        <v>8.5</v>
      </c>
      <c r="D147" s="72">
        <v>4.7</v>
      </c>
      <c r="E147" s="72">
        <v>9.3000000000000007</v>
      </c>
      <c r="F147" s="72">
        <v>11.6</v>
      </c>
      <c r="G147" s="72">
        <v>7.4</v>
      </c>
      <c r="H147" s="72">
        <v>6.4</v>
      </c>
      <c r="I147" s="72">
        <v>10.7</v>
      </c>
      <c r="J147" s="72">
        <v>10.1</v>
      </c>
      <c r="K147" s="72">
        <v>8.4</v>
      </c>
      <c r="L147" s="72">
        <v>13</v>
      </c>
      <c r="M147" s="72">
        <v>10.4</v>
      </c>
      <c r="N147" s="72">
        <v>0.9</v>
      </c>
      <c r="O147" s="72">
        <v>2</v>
      </c>
      <c r="P147" s="72">
        <v>1</v>
      </c>
      <c r="Q147" s="72">
        <v>0.3</v>
      </c>
      <c r="R147" s="72">
        <v>12.2</v>
      </c>
      <c r="S147" s="72">
        <v>0.4</v>
      </c>
      <c r="T147" s="72">
        <v>10.5</v>
      </c>
      <c r="U147" s="72">
        <v>9.9</v>
      </c>
      <c r="V147" s="72">
        <v>11.2</v>
      </c>
      <c r="W147" s="72">
        <v>5.2</v>
      </c>
      <c r="X147" s="72">
        <v>6.2</v>
      </c>
      <c r="Y147" s="72">
        <v>4.0999999999999996</v>
      </c>
      <c r="Z147" s="72">
        <v>2.2000000000000002</v>
      </c>
      <c r="AA147" s="72">
        <v>9.4</v>
      </c>
      <c r="AB147" s="72">
        <v>6.6</v>
      </c>
      <c r="AC147" s="72">
        <v>2.2999999999999998</v>
      </c>
      <c r="AD147" s="72">
        <v>5.6</v>
      </c>
      <c r="AE147" s="72">
        <v>5.4</v>
      </c>
      <c r="AF147" s="72">
        <v>7.9</v>
      </c>
      <c r="AG147" s="72">
        <v>0.6</v>
      </c>
      <c r="AH147" s="70">
        <f t="shared" si="2"/>
        <v>6.5935483870967735</v>
      </c>
    </row>
    <row r="148" spans="1:34" ht="15" x14ac:dyDescent="0.35">
      <c r="A148" s="73" t="s">
        <v>100</v>
      </c>
      <c r="B148" s="73" t="s">
        <v>92</v>
      </c>
      <c r="C148" s="72">
        <v>4.9000000000000004</v>
      </c>
      <c r="D148" s="72">
        <v>4.3</v>
      </c>
      <c r="E148" s="72">
        <v>0.4</v>
      </c>
      <c r="F148" s="72">
        <v>10.7</v>
      </c>
      <c r="G148" s="72">
        <v>0.4</v>
      </c>
      <c r="H148" s="72">
        <v>5.4</v>
      </c>
      <c r="I148" s="72">
        <v>11.3</v>
      </c>
      <c r="J148" s="72">
        <v>12.9</v>
      </c>
      <c r="K148" s="72">
        <v>0.8</v>
      </c>
      <c r="L148" s="72">
        <v>0.4</v>
      </c>
      <c r="M148" s="72">
        <v>8.1</v>
      </c>
      <c r="N148" s="72">
        <v>0.3</v>
      </c>
      <c r="O148" s="72">
        <v>6.6</v>
      </c>
      <c r="P148" s="72">
        <v>7.8</v>
      </c>
      <c r="Q148" s="72">
        <v>8.4</v>
      </c>
      <c r="R148" s="72">
        <v>6.2</v>
      </c>
      <c r="S148" s="72">
        <v>8.5</v>
      </c>
      <c r="T148" s="72">
        <v>12.3</v>
      </c>
      <c r="U148" s="72">
        <v>12.4</v>
      </c>
      <c r="V148" s="72">
        <v>6.3</v>
      </c>
      <c r="W148" s="72">
        <v>2.9</v>
      </c>
      <c r="X148" s="72">
        <v>3.1</v>
      </c>
      <c r="Y148" s="72">
        <v>9</v>
      </c>
      <c r="Z148" s="72">
        <v>12.4</v>
      </c>
      <c r="AA148" s="72">
        <v>13.1</v>
      </c>
      <c r="AB148" s="72">
        <v>13</v>
      </c>
      <c r="AC148" s="72">
        <v>13</v>
      </c>
      <c r="AD148" s="72">
        <v>12.6</v>
      </c>
      <c r="AE148" s="72">
        <v>1.4</v>
      </c>
      <c r="AF148" s="72">
        <v>11.7</v>
      </c>
      <c r="AG148" s="72">
        <v>12.8</v>
      </c>
      <c r="AH148" s="70">
        <f t="shared" si="2"/>
        <v>7.5290322580645164</v>
      </c>
    </row>
    <row r="149" spans="1:34" ht="15" x14ac:dyDescent="0.35">
      <c r="A149" s="73" t="s">
        <v>100</v>
      </c>
      <c r="B149" s="73" t="s">
        <v>93</v>
      </c>
      <c r="C149" s="72">
        <v>10.6</v>
      </c>
      <c r="D149" s="72">
        <v>9</v>
      </c>
      <c r="E149" s="72">
        <v>3.3</v>
      </c>
      <c r="F149" s="72">
        <v>5.7</v>
      </c>
      <c r="G149" s="72">
        <v>1.4</v>
      </c>
      <c r="H149" s="72">
        <v>8.6999999999999993</v>
      </c>
      <c r="I149" s="72">
        <v>12.1</v>
      </c>
      <c r="J149" s="72">
        <v>12.2</v>
      </c>
      <c r="K149" s="72">
        <v>11.3</v>
      </c>
      <c r="L149" s="72">
        <v>9.8000000000000007</v>
      </c>
      <c r="M149" s="72">
        <v>11.8</v>
      </c>
      <c r="N149" s="72">
        <v>11.8</v>
      </c>
      <c r="O149" s="72">
        <v>11.1</v>
      </c>
      <c r="P149" s="72">
        <v>10.9</v>
      </c>
      <c r="Q149" s="72">
        <v>11.4</v>
      </c>
      <c r="R149" s="72">
        <v>8.9</v>
      </c>
      <c r="S149" s="72">
        <v>0</v>
      </c>
      <c r="T149" s="72">
        <v>1.3</v>
      </c>
      <c r="U149" s="72">
        <v>0</v>
      </c>
      <c r="V149" s="72">
        <v>3.3</v>
      </c>
      <c r="W149" s="72">
        <v>1.1000000000000001</v>
      </c>
      <c r="X149" s="72">
        <v>10.3</v>
      </c>
      <c r="Y149" s="72">
        <v>3</v>
      </c>
      <c r="Z149" s="72">
        <v>9.1</v>
      </c>
      <c r="AA149" s="72">
        <v>10</v>
      </c>
      <c r="AB149" s="72">
        <v>8.1999999999999993</v>
      </c>
      <c r="AC149" s="72">
        <v>9.4</v>
      </c>
      <c r="AD149" s="72">
        <v>4.4000000000000004</v>
      </c>
      <c r="AE149" s="72">
        <v>8.8000000000000007</v>
      </c>
      <c r="AF149" s="72">
        <v>5.8</v>
      </c>
      <c r="AG149" s="72"/>
      <c r="AH149" s="70">
        <f t="shared" si="2"/>
        <v>7.4900000000000011</v>
      </c>
    </row>
    <row r="150" spans="1:34" ht="15" x14ac:dyDescent="0.35">
      <c r="A150" s="73" t="s">
        <v>100</v>
      </c>
      <c r="B150" s="73" t="s">
        <v>94</v>
      </c>
      <c r="C150" s="72">
        <v>8.3000000000000007</v>
      </c>
      <c r="D150" s="72">
        <v>0</v>
      </c>
      <c r="E150" s="72">
        <v>0.4</v>
      </c>
      <c r="F150" s="72">
        <v>3</v>
      </c>
      <c r="G150" s="72">
        <v>1.1000000000000001</v>
      </c>
      <c r="H150" s="72">
        <v>0</v>
      </c>
      <c r="I150" s="72">
        <v>3.9</v>
      </c>
      <c r="J150" s="72">
        <v>0.7</v>
      </c>
      <c r="K150" s="72">
        <v>2.1</v>
      </c>
      <c r="L150" s="72">
        <v>1.8</v>
      </c>
      <c r="M150" s="72">
        <v>0</v>
      </c>
      <c r="N150" s="72">
        <v>0</v>
      </c>
      <c r="O150" s="72">
        <v>0</v>
      </c>
      <c r="P150" s="72">
        <v>0</v>
      </c>
      <c r="Q150" s="72">
        <v>2.9</v>
      </c>
      <c r="R150" s="72">
        <v>3.8</v>
      </c>
      <c r="S150" s="72">
        <v>0</v>
      </c>
      <c r="T150" s="72">
        <v>0</v>
      </c>
      <c r="U150" s="72">
        <v>2.1</v>
      </c>
      <c r="V150" s="72">
        <v>3.2</v>
      </c>
      <c r="W150" s="72">
        <v>1.6</v>
      </c>
      <c r="X150" s="72">
        <v>2.9</v>
      </c>
      <c r="Y150" s="72">
        <v>2.8</v>
      </c>
      <c r="Z150" s="72">
        <v>0</v>
      </c>
      <c r="AA150" s="72">
        <v>0</v>
      </c>
      <c r="AB150" s="72">
        <v>0</v>
      </c>
      <c r="AC150" s="72">
        <v>2.6</v>
      </c>
      <c r="AD150" s="72">
        <v>2.1</v>
      </c>
      <c r="AE150" s="72">
        <v>0.7</v>
      </c>
      <c r="AF150" s="72">
        <v>1.3</v>
      </c>
      <c r="AG150" s="72">
        <v>6</v>
      </c>
      <c r="AH150" s="70">
        <f t="shared" si="2"/>
        <v>1.7193548387096775</v>
      </c>
    </row>
    <row r="151" spans="1:34" ht="15" x14ac:dyDescent="0.35">
      <c r="A151" s="73" t="s">
        <v>100</v>
      </c>
      <c r="B151" s="73" t="s">
        <v>95</v>
      </c>
      <c r="C151" s="72">
        <v>8.5</v>
      </c>
      <c r="D151" s="72">
        <v>3.6</v>
      </c>
      <c r="E151" s="72">
        <v>6.3</v>
      </c>
      <c r="F151" s="72">
        <v>4.4000000000000004</v>
      </c>
      <c r="G151" s="72">
        <v>0.2</v>
      </c>
      <c r="H151" s="72">
        <v>0</v>
      </c>
      <c r="I151" s="72">
        <v>3.1</v>
      </c>
      <c r="J151" s="72">
        <v>4.8</v>
      </c>
      <c r="K151" s="72">
        <v>5</v>
      </c>
      <c r="L151" s="72">
        <v>0</v>
      </c>
      <c r="M151" s="72">
        <v>1.5</v>
      </c>
      <c r="N151" s="72">
        <v>0</v>
      </c>
      <c r="O151" s="72">
        <v>7.3</v>
      </c>
      <c r="P151" s="72">
        <v>8.1999999999999993</v>
      </c>
      <c r="Q151" s="72">
        <v>1.1000000000000001</v>
      </c>
      <c r="R151" s="72">
        <v>0</v>
      </c>
      <c r="S151" s="72">
        <v>0</v>
      </c>
      <c r="T151" s="72">
        <v>4.8</v>
      </c>
      <c r="U151" s="72">
        <v>0</v>
      </c>
      <c r="V151" s="72">
        <v>5.2</v>
      </c>
      <c r="W151" s="72">
        <v>0</v>
      </c>
      <c r="X151" s="72">
        <v>0</v>
      </c>
      <c r="Y151" s="72">
        <v>0</v>
      </c>
      <c r="Z151" s="72">
        <v>0</v>
      </c>
      <c r="AA151" s="72">
        <v>0</v>
      </c>
      <c r="AB151" s="72">
        <v>0</v>
      </c>
      <c r="AC151" s="72">
        <v>0.5</v>
      </c>
      <c r="AD151" s="72">
        <v>0.9</v>
      </c>
      <c r="AE151" s="72">
        <v>7.7</v>
      </c>
      <c r="AF151" s="72">
        <v>0</v>
      </c>
      <c r="AG151" s="72"/>
      <c r="AH151" s="70">
        <f t="shared" si="2"/>
        <v>2.436666666666667</v>
      </c>
    </row>
    <row r="152" spans="1:34" ht="15" x14ac:dyDescent="0.35">
      <c r="A152" s="73" t="s">
        <v>100</v>
      </c>
      <c r="B152" s="73" t="s">
        <v>96</v>
      </c>
      <c r="C152" s="72">
        <v>0</v>
      </c>
      <c r="D152" s="72">
        <v>4.5</v>
      </c>
      <c r="E152" s="72">
        <v>6.6</v>
      </c>
      <c r="F152" s="72">
        <v>4.8</v>
      </c>
      <c r="G152" s="72">
        <v>0</v>
      </c>
      <c r="H152" s="72">
        <v>3.7</v>
      </c>
      <c r="I152" s="72">
        <v>2.2999999999999998</v>
      </c>
      <c r="J152" s="72">
        <v>5.6</v>
      </c>
      <c r="K152" s="72">
        <v>0.9</v>
      </c>
      <c r="L152" s="72">
        <v>5.2</v>
      </c>
      <c r="M152" s="72">
        <v>0</v>
      </c>
      <c r="N152" s="72">
        <v>0.5</v>
      </c>
      <c r="O152" s="72">
        <v>0</v>
      </c>
      <c r="P152" s="72">
        <v>0</v>
      </c>
      <c r="Q152" s="72">
        <v>0</v>
      </c>
      <c r="R152" s="72">
        <v>3.2</v>
      </c>
      <c r="S152" s="72">
        <v>0</v>
      </c>
      <c r="T152" s="72">
        <v>0.1</v>
      </c>
      <c r="U152" s="72">
        <v>1.1000000000000001</v>
      </c>
      <c r="V152" s="72">
        <v>0</v>
      </c>
      <c r="W152" s="72">
        <v>0</v>
      </c>
      <c r="X152" s="72">
        <v>0</v>
      </c>
      <c r="Y152" s="72">
        <v>0.9</v>
      </c>
      <c r="Z152" s="72">
        <v>0</v>
      </c>
      <c r="AA152" s="72">
        <v>0</v>
      </c>
      <c r="AB152" s="72">
        <v>0.1</v>
      </c>
      <c r="AC152" s="72">
        <v>0.1</v>
      </c>
      <c r="AD152" s="72">
        <v>0</v>
      </c>
      <c r="AE152" s="72">
        <v>2.2999999999999998</v>
      </c>
      <c r="AF152" s="72">
        <v>0.5</v>
      </c>
      <c r="AG152" s="72">
        <v>6.7</v>
      </c>
      <c r="AH152" s="70">
        <f t="shared" si="2"/>
        <v>1.5838709677419358</v>
      </c>
    </row>
  </sheetData>
  <mergeCells count="1">
    <mergeCell ref="B3:N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Teplota -korel.koef.</vt:lpstr>
      <vt:lpstr>Ostatní faktory - korel.koef.</vt:lpstr>
      <vt:lpstr>Teplota -regresní analýza</vt:lpstr>
      <vt:lpstr>Ostatní faktory - regresní an.</vt:lpstr>
      <vt:lpstr>Sluneční svit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2018-05-19T20:24:03Z</dcterms:created>
  <dcterms:modified xsi:type="dcterms:W3CDTF">2018-05-22T01:01:16Z</dcterms:modified>
</cp:coreProperties>
</file>