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20730" windowHeight="11760" tabRatio="713" activeTab="1"/>
  </bookViews>
  <sheets>
    <sheet name="bilance DC" sheetId="6" r:id="rId1"/>
    <sheet name="bilance DC myšlenky LH" sheetId="5" r:id="rId2"/>
  </sheets>
  <calcPr calcId="145621"/>
</workbook>
</file>

<file path=xl/calcChain.xml><?xml version="1.0" encoding="utf-8"?>
<calcChain xmlns="http://schemas.openxmlformats.org/spreadsheetml/2006/main">
  <c r="H37" i="6" l="1"/>
  <c r="H39" i="6" s="1"/>
  <c r="L29" i="6"/>
  <c r="H29" i="6"/>
  <c r="E29" i="6"/>
  <c r="A29" i="6"/>
  <c r="A21" i="6"/>
  <c r="A12" i="6" s="1"/>
  <c r="A19" i="6"/>
  <c r="E17" i="6"/>
  <c r="A10" i="6"/>
  <c r="A22" i="6" l="1"/>
  <c r="A13" i="6" s="1"/>
  <c r="H36" i="5"/>
  <c r="H38" i="5" s="1"/>
  <c r="A18" i="5"/>
  <c r="E16" i="5"/>
  <c r="A26" i="5" l="1"/>
  <c r="A28" i="5" s="1"/>
  <c r="E26" i="5"/>
  <c r="E28" i="5" s="1"/>
  <c r="E30" i="5" s="1"/>
  <c r="A20" i="5" l="1"/>
  <c r="A11" i="5" s="1"/>
  <c r="A30" i="5"/>
  <c r="A21" i="5" s="1"/>
  <c r="A12" i="5" s="1"/>
</calcChain>
</file>

<file path=xl/comments1.xml><?xml version="1.0" encoding="utf-8"?>
<comments xmlns="http://schemas.openxmlformats.org/spreadsheetml/2006/main">
  <authors>
    <author>phorak</author>
  </authors>
  <commentList>
    <comment ref="A12" authorId="0">
      <text>
        <r>
          <rPr>
            <b/>
            <sz val="9"/>
            <color indexed="81"/>
            <rFont val="Tahoma"/>
            <family val="2"/>
            <charset val="238"/>
          </rPr>
          <t>phorak:</t>
        </r>
        <r>
          <rPr>
            <sz val="9"/>
            <color indexed="81"/>
            <rFont val="Tahoma"/>
            <family val="2"/>
            <charset val="238"/>
          </rPr>
          <t xml:space="preserve">
Kontrolní součet všech odběrů </t>
        </r>
      </text>
    </comment>
    <comment ref="A21" authorId="0">
      <text>
        <r>
          <rPr>
            <b/>
            <sz val="9"/>
            <color indexed="81"/>
            <rFont val="Tahoma"/>
            <family val="2"/>
            <charset val="238"/>
          </rPr>
          <t>phorak:</t>
        </r>
        <r>
          <rPr>
            <sz val="9"/>
            <color indexed="81"/>
            <rFont val="Tahoma"/>
            <family val="2"/>
            <charset val="238"/>
          </rPr>
          <t xml:space="preserve">
Součet odběrů dieselové a UPS sítě</t>
        </r>
      </text>
    </comment>
  </commentList>
</comments>
</file>

<file path=xl/sharedStrings.xml><?xml version="1.0" encoding="utf-8"?>
<sst xmlns="http://schemas.openxmlformats.org/spreadsheetml/2006/main" count="114" uniqueCount="44">
  <si>
    <t>Transformátor</t>
  </si>
  <si>
    <t>22/0,4</t>
  </si>
  <si>
    <t>kV</t>
  </si>
  <si>
    <t>kVA</t>
  </si>
  <si>
    <t>účinnost</t>
  </si>
  <si>
    <t>kW</t>
  </si>
  <si>
    <t>Diesel</t>
  </si>
  <si>
    <t>kVA výkon</t>
  </si>
  <si>
    <t>kVA příkon</t>
  </si>
  <si>
    <r>
      <t xml:space="preserve">cos </t>
    </r>
    <r>
      <rPr>
        <sz val="10"/>
        <color theme="1"/>
        <rFont val="Calibri"/>
        <family val="2"/>
        <charset val="238"/>
      </rPr>
      <t>ⱷ</t>
    </r>
  </si>
  <si>
    <t>GUENTNER GVHX 080.1A</t>
  </si>
  <si>
    <t>Emerson</t>
  </si>
  <si>
    <t>kW výkon</t>
  </si>
  <si>
    <t>na datovém sále</t>
  </si>
  <si>
    <t>kW - celkový příkon rozvaděčů</t>
  </si>
  <si>
    <t>soudobost</t>
  </si>
  <si>
    <t>kW - soudobý příkon rozvaděčů</t>
  </si>
  <si>
    <t xml:space="preserve"> síť záloha z DG</t>
  </si>
  <si>
    <t>kW -příkon na rack</t>
  </si>
  <si>
    <t>počet racků</t>
  </si>
  <si>
    <t xml:space="preserve"> síť záloha z UPS</t>
  </si>
  <si>
    <t>počet vývodů na rack</t>
  </si>
  <si>
    <t xml:space="preserve"> 1nezálohovaná síť</t>
  </si>
  <si>
    <t>Vlastní spotřeba</t>
  </si>
  <si>
    <t>TR3</t>
  </si>
  <si>
    <t>DG3</t>
  </si>
  <si>
    <t>Rozvaděče PDU3</t>
  </si>
  <si>
    <t>Bilanční tabulka</t>
  </si>
  <si>
    <t>kW - příkon vývodu</t>
  </si>
  <si>
    <t>Chlazení 1</t>
  </si>
  <si>
    <t>Chlazení (n+1)</t>
  </si>
  <si>
    <t>Záložní zdroj UPS 1</t>
  </si>
  <si>
    <t>Záložní zdroj UPS (n+1)</t>
  </si>
  <si>
    <t>koeficient převodu</t>
  </si>
  <si>
    <t>kVA příkon elekt.</t>
  </si>
  <si>
    <t>chladící výkon [kVA]</t>
  </si>
  <si>
    <t>Chlazení 2</t>
  </si>
  <si>
    <t>DG</t>
  </si>
  <si>
    <t>RVS</t>
  </si>
  <si>
    <t>uk</t>
  </si>
  <si>
    <t xml:space="preserve">Záložní zdroj UPS </t>
  </si>
  <si>
    <t xml:space="preserve">Rozvaděče </t>
  </si>
  <si>
    <t>Delta</t>
  </si>
  <si>
    <t>DC1 Energetická bilance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</si>
</sst>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\ \k\V\A"/>
    <numFmt numFmtId="165" formatCode="0\ \k\W"/>
    <numFmt numFmtId="166" formatCode="0.0"/>
  </numFmts>
  <fonts count="10" x14ac:knownFonts="1">
    <font>
      <sz val="11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0"/>
      <color theme="1" tint="0.499984740745262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0" applyFont="1"/>
    <xf numFmtId="0" fontId="2" fillId="0" borderId="0" xfId="0" applyFont="1" applyFill="1"/>
    <xf numFmtId="0" fontId="3" fillId="2" borderId="1" xfId="0" applyFont="1" applyFill="1" applyBorder="1" applyAlignment="1">
      <alignment horizontal="right"/>
    </xf>
    <xf numFmtId="0" fontId="3" fillId="2" borderId="2" xfId="0" applyFont="1" applyFill="1" applyBorder="1"/>
    <xf numFmtId="0" fontId="3" fillId="0" borderId="0" xfId="0" applyFont="1" applyFill="1" applyBorder="1"/>
    <xf numFmtId="0" fontId="2" fillId="0" borderId="3" xfId="0" applyFont="1" applyBorder="1" applyAlignment="1">
      <alignment horizontal="right"/>
    </xf>
    <xf numFmtId="0" fontId="2" fillId="0" borderId="4" xfId="0" applyFont="1" applyBorder="1"/>
    <xf numFmtId="0" fontId="2" fillId="0" borderId="0" xfId="0" applyFont="1" applyFill="1" applyBorder="1"/>
    <xf numFmtId="0" fontId="2" fillId="3" borderId="3" xfId="0" applyFont="1" applyFill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0" xfId="0" applyFont="1" applyBorder="1"/>
    <xf numFmtId="0" fontId="2" fillId="0" borderId="9" xfId="0" applyFont="1" applyBorder="1"/>
    <xf numFmtId="0" fontId="2" fillId="0" borderId="11" xfId="0" applyFont="1" applyBorder="1"/>
    <xf numFmtId="0" fontId="2" fillId="0" borderId="12" xfId="0" applyFont="1" applyFill="1" applyBorder="1"/>
    <xf numFmtId="0" fontId="2" fillId="0" borderId="12" xfId="0" applyFont="1" applyBorder="1"/>
    <xf numFmtId="0" fontId="2" fillId="0" borderId="13" xfId="0" applyFont="1" applyFill="1" applyBorder="1"/>
    <xf numFmtId="0" fontId="2" fillId="0" borderId="13" xfId="0" applyFont="1" applyBorder="1"/>
    <xf numFmtId="0" fontId="2" fillId="0" borderId="14" xfId="0" applyFont="1" applyBorder="1"/>
    <xf numFmtId="0" fontId="3" fillId="4" borderId="1" xfId="0" applyFont="1" applyFill="1" applyBorder="1" applyAlignment="1">
      <alignment horizontal="right"/>
    </xf>
    <xf numFmtId="0" fontId="3" fillId="4" borderId="2" xfId="0" applyFont="1" applyFill="1" applyBorder="1"/>
    <xf numFmtId="0" fontId="2" fillId="0" borderId="3" xfId="0" applyFont="1" applyBorder="1"/>
    <xf numFmtId="166" fontId="2" fillId="0" borderId="3" xfId="0" applyNumberFormat="1" applyFont="1" applyFill="1" applyBorder="1" applyProtection="1">
      <protection locked="0"/>
    </xf>
    <xf numFmtId="0" fontId="2" fillId="0" borderId="3" xfId="0" applyFont="1" applyFill="1" applyBorder="1" applyProtection="1">
      <protection locked="0"/>
    </xf>
    <xf numFmtId="1" fontId="2" fillId="0" borderId="3" xfId="0" applyNumberFormat="1" applyFont="1" applyFill="1" applyBorder="1" applyProtection="1">
      <protection locked="0"/>
    </xf>
    <xf numFmtId="0" fontId="2" fillId="3" borderId="7" xfId="0" applyFont="1" applyFill="1" applyBorder="1"/>
    <xf numFmtId="0" fontId="0" fillId="0" borderId="12" xfId="0" applyBorder="1"/>
    <xf numFmtId="0" fontId="2" fillId="3" borderId="3" xfId="0" applyFont="1" applyFill="1" applyBorder="1" applyProtection="1">
      <protection locked="0"/>
    </xf>
    <xf numFmtId="0" fontId="3" fillId="0" borderId="7" xfId="0" applyFont="1" applyBorder="1"/>
    <xf numFmtId="0" fontId="3" fillId="0" borderId="8" xfId="0" applyFont="1" applyBorder="1"/>
    <xf numFmtId="0" fontId="3" fillId="0" borderId="0" xfId="0" applyFont="1" applyBorder="1"/>
    <xf numFmtId="0" fontId="3" fillId="0" borderId="0" xfId="0" applyFont="1"/>
    <xf numFmtId="0" fontId="2" fillId="0" borderId="10" xfId="0" applyFont="1" applyBorder="1"/>
    <xf numFmtId="0" fontId="2" fillId="0" borderId="19" xfId="0" applyFont="1" applyFill="1" applyBorder="1"/>
    <xf numFmtId="0" fontId="0" fillId="0" borderId="9" xfId="0" applyBorder="1"/>
    <xf numFmtId="0" fontId="0" fillId="0" borderId="0" xfId="0" applyFill="1" applyBorder="1"/>
    <xf numFmtId="0" fontId="0" fillId="0" borderId="14" xfId="0" applyBorder="1"/>
    <xf numFmtId="166" fontId="2" fillId="0" borderId="0" xfId="0" applyNumberFormat="1" applyFont="1" applyFill="1" applyBorder="1"/>
    <xf numFmtId="166" fontId="2" fillId="0" borderId="3" xfId="0" applyNumberFormat="1" applyFont="1" applyBorder="1"/>
    <xf numFmtId="0" fontId="6" fillId="2" borderId="20" xfId="0" applyFont="1" applyFill="1" applyBorder="1"/>
    <xf numFmtId="1" fontId="3" fillId="0" borderId="21" xfId="0" applyNumberFormat="1" applyFont="1" applyBorder="1"/>
    <xf numFmtId="0" fontId="3" fillId="0" borderId="22" xfId="0" applyFont="1" applyBorder="1"/>
    <xf numFmtId="0" fontId="7" fillId="4" borderId="20" xfId="0" applyFont="1" applyFill="1" applyBorder="1"/>
    <xf numFmtId="166" fontId="2" fillId="0" borderId="23" xfId="0" applyNumberFormat="1" applyFont="1" applyBorder="1"/>
    <xf numFmtId="0" fontId="2" fillId="0" borderId="24" xfId="0" applyFont="1" applyBorder="1"/>
    <xf numFmtId="0" fontId="2" fillId="0" borderId="4" xfId="0" applyFont="1" applyFill="1" applyBorder="1"/>
    <xf numFmtId="0" fontId="2" fillId="5" borderId="20" xfId="0" applyFont="1" applyFill="1" applyBorder="1"/>
    <xf numFmtId="0" fontId="2" fillId="3" borderId="5" xfId="0" applyFont="1" applyFill="1" applyBorder="1" applyProtection="1">
      <protection locked="0"/>
    </xf>
    <xf numFmtId="0" fontId="2" fillId="0" borderId="6" xfId="0" applyFont="1" applyFill="1" applyBorder="1"/>
    <xf numFmtId="166" fontId="2" fillId="3" borderId="7" xfId="0" applyNumberFormat="1" applyFont="1" applyFill="1" applyBorder="1" applyProtection="1">
      <protection locked="0"/>
    </xf>
    <xf numFmtId="0" fontId="2" fillId="0" borderId="8" xfId="0" applyFont="1" applyFill="1" applyBorder="1"/>
    <xf numFmtId="0" fontId="0" fillId="0" borderId="0" xfId="0" applyBorder="1"/>
    <xf numFmtId="166" fontId="2" fillId="0" borderId="0" xfId="0" applyNumberFormat="1" applyFont="1" applyFill="1" applyBorder="1" applyProtection="1">
      <protection locked="0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6" borderId="0" xfId="0" applyFont="1" applyFill="1" applyBorder="1"/>
    <xf numFmtId="0" fontId="3" fillId="6" borderId="0" xfId="0" applyFont="1" applyFill="1" applyBorder="1"/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4" xfId="0" applyFont="1" applyBorder="1" applyAlignment="1">
      <alignment wrapText="1"/>
    </xf>
    <xf numFmtId="164" fontId="4" fillId="7" borderId="10" xfId="0" applyNumberFormat="1" applyFont="1" applyFill="1" applyBorder="1" applyAlignment="1">
      <alignment horizontal="right" vertical="center"/>
    </xf>
    <xf numFmtId="165" fontId="4" fillId="7" borderId="10" xfId="0" applyNumberFormat="1" applyFont="1" applyFill="1" applyBorder="1" applyAlignment="1">
      <alignment horizontal="right" vertical="center"/>
    </xf>
    <xf numFmtId="164" fontId="4" fillId="0" borderId="10" xfId="0" applyNumberFormat="1" applyFont="1" applyBorder="1" applyAlignment="1">
      <alignment horizontal="right" vertical="center"/>
    </xf>
    <xf numFmtId="165" fontId="4" fillId="0" borderId="10" xfId="0" applyNumberFormat="1" applyFont="1" applyBorder="1" applyAlignment="1">
      <alignment horizontal="right" vertical="center"/>
    </xf>
    <xf numFmtId="9" fontId="2" fillId="0" borderId="7" xfId="0" applyNumberFormat="1" applyFont="1" applyBorder="1"/>
    <xf numFmtId="0" fontId="2" fillId="6" borderId="3" xfId="0" applyFont="1" applyFill="1" applyBorder="1" applyProtection="1">
      <protection locked="0"/>
    </xf>
    <xf numFmtId="1" fontId="2" fillId="6" borderId="3" xfId="0" applyNumberFormat="1" applyFont="1" applyFill="1" applyBorder="1" applyProtection="1">
      <protection locked="0"/>
    </xf>
    <xf numFmtId="0" fontId="3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/>
    <xf numFmtId="0" fontId="2" fillId="0" borderId="0" xfId="0" applyFont="1" applyFill="1" applyBorder="1" applyAlignment="1">
      <alignment horizontal="center"/>
    </xf>
    <xf numFmtId="0" fontId="3" fillId="5" borderId="15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0" fontId="3" fillId="5" borderId="17" xfId="0" applyFont="1" applyFill="1" applyBorder="1" applyAlignment="1">
      <alignment horizontal="center"/>
    </xf>
    <xf numFmtId="0" fontId="3" fillId="5" borderId="18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8" xfId="0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M51"/>
  <sheetViews>
    <sheetView showGridLines="0" zoomScale="80" zoomScaleNormal="80" workbookViewId="0">
      <selection activeCell="A12" sqref="A12"/>
    </sheetView>
  </sheetViews>
  <sheetFormatPr defaultRowHeight="15" x14ac:dyDescent="0.25"/>
  <cols>
    <col min="1" max="2" width="13.7109375" customWidth="1"/>
    <col min="3" max="3" width="3.7109375" style="2" customWidth="1"/>
    <col min="4" max="4" width="3.7109375" customWidth="1"/>
    <col min="5" max="6" width="13.7109375" customWidth="1"/>
    <col min="7" max="7" width="3.7109375" style="2" customWidth="1"/>
    <col min="8" max="8" width="13.7109375" customWidth="1"/>
    <col min="9" max="9" width="25.7109375" customWidth="1"/>
    <col min="10" max="11" width="3.7109375" customWidth="1"/>
    <col min="12" max="12" width="13.7109375" customWidth="1"/>
    <col min="13" max="13" width="25.7109375" customWidth="1"/>
  </cols>
  <sheetData>
    <row r="2" spans="1:8" ht="31.5" x14ac:dyDescent="0.5">
      <c r="A2" s="1" t="s">
        <v>27</v>
      </c>
    </row>
    <row r="5" spans="1:8" ht="15.75" thickBot="1" x14ac:dyDescent="0.3">
      <c r="A5" s="3"/>
      <c r="B5" s="3"/>
      <c r="C5" s="4"/>
      <c r="D5" s="3"/>
      <c r="E5" s="3"/>
      <c r="F5" s="3"/>
      <c r="G5" s="4"/>
    </row>
    <row r="6" spans="1:8" x14ac:dyDescent="0.25">
      <c r="A6" s="5" t="s">
        <v>0</v>
      </c>
      <c r="B6" s="6" t="s">
        <v>24</v>
      </c>
      <c r="C6" s="7"/>
      <c r="D6" s="3"/>
      <c r="E6" s="3"/>
      <c r="F6" s="3"/>
      <c r="G6" s="4"/>
    </row>
    <row r="7" spans="1:8" x14ac:dyDescent="0.25">
      <c r="A7" s="8" t="s">
        <v>1</v>
      </c>
      <c r="B7" s="9" t="s">
        <v>2</v>
      </c>
      <c r="C7" s="10"/>
      <c r="D7" s="3"/>
      <c r="E7" s="3"/>
      <c r="F7" s="3"/>
      <c r="G7" s="4"/>
    </row>
    <row r="8" spans="1:8" x14ac:dyDescent="0.25">
      <c r="A8" s="11">
        <v>1600</v>
      </c>
      <c r="B8" s="9" t="s">
        <v>3</v>
      </c>
      <c r="C8" s="10"/>
      <c r="D8" s="3"/>
      <c r="E8" s="3"/>
      <c r="F8" s="3"/>
      <c r="G8" s="4"/>
    </row>
    <row r="9" spans="1:8" x14ac:dyDescent="0.25">
      <c r="A9" s="12">
        <v>0.8</v>
      </c>
      <c r="B9" s="13" t="s">
        <v>4</v>
      </c>
      <c r="C9" s="10"/>
      <c r="D9" s="3"/>
      <c r="E9" s="3"/>
      <c r="F9" s="3"/>
      <c r="G9" s="4"/>
    </row>
    <row r="10" spans="1:8" ht="15.75" thickBot="1" x14ac:dyDescent="0.3">
      <c r="A10" s="14">
        <f>SUM(A9*A8)</f>
        <v>1280</v>
      </c>
      <c r="B10" s="15" t="s">
        <v>5</v>
      </c>
      <c r="C10" s="10"/>
      <c r="D10" s="3"/>
      <c r="E10" s="3"/>
      <c r="F10" s="3"/>
      <c r="G10" s="4"/>
    </row>
    <row r="11" spans="1:8" x14ac:dyDescent="0.25">
      <c r="A11" s="16"/>
      <c r="B11" s="17"/>
      <c r="C11" s="10"/>
      <c r="D11" s="3"/>
      <c r="E11" s="3"/>
      <c r="F11" s="3"/>
      <c r="G11" s="4"/>
    </row>
    <row r="12" spans="1:8" x14ac:dyDescent="0.25">
      <c r="A12" s="67">
        <f>SUM(A21+E17)</f>
        <v>1464.2857142857142</v>
      </c>
      <c r="B12" s="18"/>
      <c r="C12" s="19"/>
      <c r="D12" s="20"/>
      <c r="E12" s="20"/>
      <c r="F12" s="16"/>
      <c r="G12" s="60"/>
      <c r="H12" s="40"/>
    </row>
    <row r="13" spans="1:8" x14ac:dyDescent="0.25">
      <c r="A13" s="68">
        <f>SUM(E19+A22)</f>
        <v>1255</v>
      </c>
      <c r="B13" s="17"/>
      <c r="C13" s="10"/>
      <c r="D13" s="16"/>
      <c r="E13" s="16"/>
      <c r="F13" s="17"/>
      <c r="G13" s="60"/>
      <c r="H13" s="40"/>
    </row>
    <row r="14" spans="1:8" ht="15.75" thickBot="1" x14ac:dyDescent="0.3">
      <c r="A14" s="3"/>
      <c r="B14" s="23"/>
      <c r="C14" s="10"/>
      <c r="D14" s="3"/>
      <c r="E14" s="3"/>
      <c r="F14" s="23"/>
      <c r="G14" s="60"/>
      <c r="H14" s="40"/>
    </row>
    <row r="15" spans="1:8" x14ac:dyDescent="0.25">
      <c r="A15" s="24" t="s">
        <v>6</v>
      </c>
      <c r="B15" s="25" t="s">
        <v>25</v>
      </c>
      <c r="C15" s="7"/>
      <c r="D15" s="3"/>
      <c r="E15" s="5" t="s">
        <v>23</v>
      </c>
      <c r="F15" s="6" t="s">
        <v>25</v>
      </c>
      <c r="G15" s="61"/>
      <c r="H15" s="40"/>
    </row>
    <row r="16" spans="1:8" x14ac:dyDescent="0.25">
      <c r="A16" s="26">
        <v>0.4</v>
      </c>
      <c r="B16" s="9" t="s">
        <v>2</v>
      </c>
      <c r="C16" s="10"/>
      <c r="D16" s="3"/>
      <c r="E16" s="26">
        <v>0.4</v>
      </c>
      <c r="F16" s="9" t="s">
        <v>2</v>
      </c>
      <c r="G16" s="60"/>
      <c r="H16" s="40"/>
    </row>
    <row r="17" spans="1:13" x14ac:dyDescent="0.25">
      <c r="A17" s="11">
        <v>1600</v>
      </c>
      <c r="B17" s="9" t="s">
        <v>7</v>
      </c>
      <c r="C17" s="10"/>
      <c r="D17" s="3"/>
      <c r="E17" s="27">
        <f>SUM(E19/E18)</f>
        <v>64.285714285714292</v>
      </c>
      <c r="F17" s="9" t="s">
        <v>8</v>
      </c>
      <c r="G17" s="60"/>
      <c r="H17" s="40"/>
    </row>
    <row r="18" spans="1:13" x14ac:dyDescent="0.25">
      <c r="A18" s="26">
        <v>0.8</v>
      </c>
      <c r="B18" s="9" t="s">
        <v>9</v>
      </c>
      <c r="C18" s="10"/>
      <c r="D18" s="3"/>
      <c r="E18" s="26">
        <v>0.7</v>
      </c>
      <c r="F18" s="9" t="s">
        <v>9</v>
      </c>
      <c r="G18" s="60"/>
      <c r="H18" s="40"/>
    </row>
    <row r="19" spans="1:13" ht="15.75" thickBot="1" x14ac:dyDescent="0.3">
      <c r="A19" s="14">
        <f>SUM(A18*A17)</f>
        <v>1280</v>
      </c>
      <c r="B19" s="15" t="s">
        <v>5</v>
      </c>
      <c r="C19" s="10"/>
      <c r="D19" s="3"/>
      <c r="E19" s="30">
        <v>45</v>
      </c>
      <c r="F19" s="15" t="s">
        <v>5</v>
      </c>
      <c r="G19" s="60"/>
      <c r="H19" s="40"/>
    </row>
    <row r="20" spans="1:13" x14ac:dyDescent="0.25">
      <c r="A20" s="16"/>
      <c r="B20" s="17"/>
      <c r="C20" s="10"/>
      <c r="D20" s="3"/>
      <c r="E20" s="16"/>
      <c r="F20" s="16"/>
      <c r="G20" s="60"/>
      <c r="H20" s="40"/>
    </row>
    <row r="21" spans="1:13" x14ac:dyDescent="0.25">
      <c r="A21" s="67">
        <f>SUM(A27+E27+H27+L27)</f>
        <v>1400</v>
      </c>
      <c r="B21" s="18"/>
      <c r="C21" s="19"/>
      <c r="D21" s="20"/>
      <c r="E21" s="20"/>
      <c r="F21" s="20"/>
      <c r="G21" s="19"/>
      <c r="H21" s="31"/>
      <c r="I21" s="31"/>
      <c r="J21" s="31"/>
      <c r="K21" s="31"/>
      <c r="L21" s="31"/>
    </row>
    <row r="22" spans="1:13" x14ac:dyDescent="0.25">
      <c r="A22" s="68">
        <f>SUM(A29+E29+H29+L29)</f>
        <v>1210</v>
      </c>
      <c r="B22" s="17"/>
      <c r="C22" s="21"/>
      <c r="D22" s="22"/>
      <c r="E22" s="16"/>
      <c r="F22" s="17"/>
      <c r="G22" s="21"/>
      <c r="H22" s="16"/>
      <c r="I22" s="17"/>
      <c r="J22" s="10"/>
      <c r="K22" s="16"/>
      <c r="L22" s="16"/>
      <c r="M22" s="17"/>
    </row>
    <row r="23" spans="1:13" ht="15.75" thickBot="1" x14ac:dyDescent="0.3">
      <c r="A23" s="3"/>
      <c r="B23" s="17"/>
      <c r="C23" s="10"/>
      <c r="D23" s="16"/>
      <c r="E23" s="3"/>
      <c r="F23" s="17"/>
      <c r="G23" s="10"/>
      <c r="H23" s="3"/>
      <c r="I23" s="23"/>
      <c r="J23" s="10"/>
      <c r="K23" s="3"/>
      <c r="L23" s="3"/>
      <c r="M23" s="23"/>
    </row>
    <row r="24" spans="1:13" x14ac:dyDescent="0.25">
      <c r="A24" s="80" t="s">
        <v>29</v>
      </c>
      <c r="B24" s="81"/>
      <c r="C24" s="7"/>
      <c r="D24" s="4"/>
      <c r="E24" s="80" t="s">
        <v>30</v>
      </c>
      <c r="F24" s="81"/>
      <c r="G24" s="10"/>
      <c r="H24" s="76" t="s">
        <v>31</v>
      </c>
      <c r="I24" s="77"/>
      <c r="J24" s="63"/>
      <c r="K24" s="3"/>
      <c r="L24" s="76" t="s">
        <v>32</v>
      </c>
      <c r="M24" s="82"/>
    </row>
    <row r="25" spans="1:13" x14ac:dyDescent="0.25">
      <c r="A25" s="83" t="s">
        <v>10</v>
      </c>
      <c r="B25" s="84"/>
      <c r="C25" s="7"/>
      <c r="D25" s="4"/>
      <c r="E25" s="83" t="s">
        <v>10</v>
      </c>
      <c r="F25" s="84"/>
      <c r="G25" s="10"/>
      <c r="H25" s="78" t="s">
        <v>11</v>
      </c>
      <c r="I25" s="79"/>
      <c r="J25" s="63"/>
      <c r="K25" s="3"/>
      <c r="L25" s="78" t="s">
        <v>11</v>
      </c>
      <c r="M25" s="85"/>
    </row>
    <row r="26" spans="1:13" x14ac:dyDescent="0.25">
      <c r="A26" s="26">
        <v>0.4</v>
      </c>
      <c r="B26" s="9" t="s">
        <v>2</v>
      </c>
      <c r="C26" s="10"/>
      <c r="D26" s="4"/>
      <c r="E26" s="26">
        <v>0.4</v>
      </c>
      <c r="F26" s="9" t="s">
        <v>2</v>
      </c>
      <c r="G26" s="10"/>
      <c r="H26" s="26">
        <v>0.4</v>
      </c>
      <c r="I26" s="9" t="s">
        <v>2</v>
      </c>
      <c r="J26" s="10"/>
      <c r="K26" s="3"/>
      <c r="L26" s="26">
        <v>0.4</v>
      </c>
      <c r="M26" s="9" t="s">
        <v>2</v>
      </c>
    </row>
    <row r="27" spans="1:13" x14ac:dyDescent="0.25">
      <c r="A27" s="29">
        <v>400</v>
      </c>
      <c r="B27" s="9" t="s">
        <v>8</v>
      </c>
      <c r="C27" s="10"/>
      <c r="D27" s="4"/>
      <c r="E27" s="29">
        <v>400</v>
      </c>
      <c r="F27" s="9" t="s">
        <v>8</v>
      </c>
      <c r="G27" s="10"/>
      <c r="H27" s="32">
        <v>300</v>
      </c>
      <c r="I27" s="9" t="s">
        <v>8</v>
      </c>
      <c r="J27" s="10"/>
      <c r="K27" s="3"/>
      <c r="L27" s="32">
        <v>300</v>
      </c>
      <c r="M27" s="9" t="s">
        <v>8</v>
      </c>
    </row>
    <row r="28" spans="1:13" x14ac:dyDescent="0.25">
      <c r="A28" s="26">
        <v>0.8</v>
      </c>
      <c r="B28" s="9" t="s">
        <v>9</v>
      </c>
      <c r="C28" s="10"/>
      <c r="D28" s="3"/>
      <c r="E28" s="26">
        <v>0.8</v>
      </c>
      <c r="F28" s="9" t="s">
        <v>9</v>
      </c>
      <c r="G28" s="10"/>
      <c r="H28" s="28">
        <v>0.95</v>
      </c>
      <c r="I28" s="9" t="s">
        <v>9</v>
      </c>
      <c r="J28" s="10"/>
      <c r="K28" s="3"/>
      <c r="L28" s="28">
        <v>0.95</v>
      </c>
      <c r="M28" s="9" t="s">
        <v>9</v>
      </c>
    </row>
    <row r="29" spans="1:13" ht="15.75" thickBot="1" x14ac:dyDescent="0.3">
      <c r="A29" s="30">
        <f>SUM(A27*A28)</f>
        <v>320</v>
      </c>
      <c r="B29" s="15" t="s">
        <v>5</v>
      </c>
      <c r="C29" s="10"/>
      <c r="D29" s="3"/>
      <c r="E29" s="30">
        <f>SUM(E27*E28)</f>
        <v>320</v>
      </c>
      <c r="F29" s="15" t="s">
        <v>5</v>
      </c>
      <c r="G29" s="10"/>
      <c r="H29" s="33">
        <f>SUM(H27*H28)</f>
        <v>285</v>
      </c>
      <c r="I29" s="34" t="s">
        <v>12</v>
      </c>
      <c r="J29" s="7"/>
      <c r="K29" s="36"/>
      <c r="L29" s="33">
        <f>SUM(L27*L28)</f>
        <v>285</v>
      </c>
      <c r="M29" s="34" t="s">
        <v>12</v>
      </c>
    </row>
    <row r="30" spans="1:13" x14ac:dyDescent="0.25">
      <c r="A30" s="3"/>
      <c r="B30" s="3"/>
      <c r="C30" s="10"/>
      <c r="D30" s="3"/>
      <c r="E30" s="3"/>
      <c r="F30" s="3"/>
      <c r="G30" s="10"/>
      <c r="H30" s="3"/>
      <c r="I30" s="17"/>
      <c r="J30" s="10"/>
      <c r="K30" s="16"/>
      <c r="L30" s="37"/>
      <c r="M30" s="17"/>
    </row>
    <row r="31" spans="1:13" x14ac:dyDescent="0.25">
      <c r="A31" s="10"/>
      <c r="B31" s="10"/>
      <c r="C31" s="10"/>
      <c r="D31" s="10"/>
      <c r="E31" s="10"/>
      <c r="F31" s="10"/>
      <c r="G31" s="10"/>
      <c r="H31" s="37"/>
      <c r="I31" s="18"/>
      <c r="J31" s="19"/>
      <c r="K31" s="20"/>
      <c r="L31" s="38"/>
      <c r="M31" s="10"/>
    </row>
    <row r="32" spans="1:13" x14ac:dyDescent="0.25">
      <c r="A32" s="10"/>
      <c r="B32" s="10"/>
      <c r="C32" s="10"/>
      <c r="D32" s="10"/>
      <c r="E32" s="10"/>
      <c r="F32" s="10"/>
      <c r="G32" s="10"/>
      <c r="I32" s="39"/>
      <c r="J32" s="40"/>
      <c r="K32" s="3"/>
      <c r="L32" s="62"/>
      <c r="M32" s="63"/>
    </row>
    <row r="33" spans="1:13" ht="15.75" thickBot="1" x14ac:dyDescent="0.3">
      <c r="A33" s="10"/>
      <c r="B33" s="10"/>
      <c r="C33" s="10"/>
      <c r="D33" s="10"/>
      <c r="E33" s="10"/>
      <c r="F33" s="10"/>
      <c r="G33" s="10"/>
      <c r="I33" s="41"/>
      <c r="J33" s="40"/>
      <c r="K33" s="3"/>
      <c r="L33" s="62"/>
      <c r="M33" s="63"/>
    </row>
    <row r="34" spans="1:13" x14ac:dyDescent="0.25">
      <c r="A34" s="72"/>
      <c r="B34" s="75"/>
      <c r="C34" s="7"/>
      <c r="D34" s="10"/>
      <c r="E34" s="72"/>
      <c r="F34" s="75"/>
      <c r="G34" s="7"/>
      <c r="H34" s="76" t="s">
        <v>26</v>
      </c>
      <c r="I34" s="77"/>
      <c r="J34" s="63"/>
      <c r="K34" s="3"/>
      <c r="L34" s="10"/>
      <c r="M34" s="10"/>
    </row>
    <row r="35" spans="1:13" x14ac:dyDescent="0.25">
      <c r="A35" s="72"/>
      <c r="B35" s="75"/>
      <c r="C35" s="7"/>
      <c r="D35" s="10"/>
      <c r="E35" s="72"/>
      <c r="F35" s="75"/>
      <c r="G35" s="7"/>
      <c r="H35" s="78" t="s">
        <v>13</v>
      </c>
      <c r="I35" s="79"/>
      <c r="J35" s="63"/>
      <c r="K35" s="3"/>
      <c r="L35" s="42"/>
      <c r="M35" s="10"/>
    </row>
    <row r="36" spans="1:13" x14ac:dyDescent="0.25">
      <c r="A36" s="10"/>
      <c r="B36" s="10"/>
      <c r="C36" s="10"/>
      <c r="D36" s="10"/>
      <c r="E36" s="10"/>
      <c r="F36" s="10"/>
      <c r="G36" s="10"/>
      <c r="H36" s="26">
        <v>0.4</v>
      </c>
      <c r="I36" s="9" t="s">
        <v>2</v>
      </c>
      <c r="J36" s="10"/>
      <c r="K36" s="3"/>
    </row>
    <row r="37" spans="1:13" x14ac:dyDescent="0.25">
      <c r="A37" s="57"/>
      <c r="B37" s="10"/>
      <c r="C37" s="10"/>
      <c r="D37" s="10"/>
      <c r="E37" s="57"/>
      <c r="F37" s="10"/>
      <c r="G37" s="10"/>
      <c r="H37" s="43">
        <f>SUM(H43*H42*H41)</f>
        <v>240</v>
      </c>
      <c r="I37" s="9" t="s">
        <v>14</v>
      </c>
      <c r="J37" s="10"/>
      <c r="K37" s="36"/>
      <c r="L37" s="44"/>
      <c r="M37" s="3" t="s">
        <v>22</v>
      </c>
    </row>
    <row r="38" spans="1:13" x14ac:dyDescent="0.25">
      <c r="A38" s="10"/>
      <c r="B38" s="10"/>
      <c r="C38" s="10"/>
      <c r="D38" s="10"/>
      <c r="E38" s="10"/>
      <c r="F38" s="10"/>
      <c r="G38" s="10"/>
      <c r="H38" s="28">
        <v>1</v>
      </c>
      <c r="I38" s="9" t="s">
        <v>15</v>
      </c>
      <c r="J38" s="16"/>
      <c r="K38" s="3"/>
      <c r="L38" s="3"/>
      <c r="M38" s="3"/>
    </row>
    <row r="39" spans="1:13" ht="15.75" thickBot="1" x14ac:dyDescent="0.3">
      <c r="A39" s="10"/>
      <c r="B39" s="10"/>
      <c r="C39" s="10"/>
      <c r="D39" s="10"/>
      <c r="E39" s="10"/>
      <c r="F39" s="10"/>
      <c r="G39" s="10"/>
      <c r="H39" s="45">
        <f>SUM(H37*H38)</f>
        <v>240</v>
      </c>
      <c r="I39" s="46" t="s">
        <v>16</v>
      </c>
      <c r="J39" s="35"/>
      <c r="K39" s="3"/>
      <c r="L39" s="47"/>
      <c r="M39" s="3" t="s">
        <v>17</v>
      </c>
    </row>
    <row r="40" spans="1:13" ht="15.75" thickTop="1" x14ac:dyDescent="0.25">
      <c r="A40" s="10"/>
      <c r="B40" s="10"/>
      <c r="C40" s="10"/>
      <c r="D40" s="10"/>
      <c r="E40" s="10"/>
      <c r="F40" s="10"/>
      <c r="G40" s="10"/>
      <c r="H40" s="48">
        <v>5</v>
      </c>
      <c r="I40" s="49" t="s">
        <v>18</v>
      </c>
      <c r="J40" s="16"/>
      <c r="K40" s="3"/>
      <c r="L40" s="3"/>
      <c r="M40" s="3"/>
    </row>
    <row r="41" spans="1:13" x14ac:dyDescent="0.25">
      <c r="A41" s="10"/>
      <c r="B41" s="10"/>
      <c r="C41" s="10"/>
      <c r="D41" s="10"/>
      <c r="E41" s="10"/>
      <c r="F41" s="10"/>
      <c r="G41" s="10"/>
      <c r="H41" s="32">
        <v>40</v>
      </c>
      <c r="I41" s="50" t="s">
        <v>19</v>
      </c>
      <c r="J41" s="10"/>
      <c r="K41" s="3"/>
      <c r="L41" s="51"/>
      <c r="M41" s="3" t="s">
        <v>20</v>
      </c>
    </row>
    <row r="42" spans="1:13" x14ac:dyDescent="0.25">
      <c r="A42" s="16"/>
      <c r="B42" s="16"/>
      <c r="C42" s="10"/>
      <c r="D42" s="10"/>
      <c r="E42" s="10"/>
      <c r="F42" s="10"/>
      <c r="G42" s="10"/>
      <c r="H42" s="52">
        <v>1</v>
      </c>
      <c r="I42" s="53" t="s">
        <v>21</v>
      </c>
      <c r="J42" s="10"/>
      <c r="K42" s="3"/>
      <c r="L42" s="10"/>
      <c r="M42" s="10"/>
    </row>
    <row r="43" spans="1:13" ht="15.75" thickBot="1" x14ac:dyDescent="0.3">
      <c r="A43" s="16"/>
      <c r="B43" s="16"/>
      <c r="C43" s="10"/>
      <c r="D43" s="10"/>
      <c r="E43" s="40"/>
      <c r="F43" s="40"/>
      <c r="G43" s="10"/>
      <c r="H43" s="54">
        <v>6</v>
      </c>
      <c r="I43" s="55" t="s">
        <v>28</v>
      </c>
      <c r="J43" s="10"/>
      <c r="K43" s="3"/>
      <c r="L43" s="10"/>
      <c r="M43" s="10"/>
    </row>
    <row r="44" spans="1:13" x14ac:dyDescent="0.25">
      <c r="A44" s="56"/>
      <c r="B44" s="56"/>
      <c r="C44" s="16"/>
      <c r="D44" s="10"/>
      <c r="E44" s="72"/>
      <c r="F44" s="73"/>
      <c r="G44" s="7"/>
      <c r="H44" s="3"/>
      <c r="I44" s="3"/>
      <c r="J44" s="3"/>
    </row>
    <row r="45" spans="1:13" x14ac:dyDescent="0.25">
      <c r="A45" s="56"/>
      <c r="B45" s="56"/>
      <c r="C45" s="40"/>
      <c r="D45" s="40"/>
      <c r="E45" s="74"/>
      <c r="F45" s="74"/>
      <c r="G45" s="40"/>
      <c r="H45" s="3"/>
      <c r="I45" s="3"/>
      <c r="J45" s="3"/>
    </row>
    <row r="46" spans="1:13" x14ac:dyDescent="0.25">
      <c r="C46" s="3"/>
      <c r="D46" s="10"/>
      <c r="E46" s="10"/>
      <c r="F46" s="10"/>
      <c r="G46" s="10"/>
    </row>
    <row r="47" spans="1:13" x14ac:dyDescent="0.25">
      <c r="C47" s="3"/>
      <c r="D47" s="10"/>
      <c r="E47" s="57"/>
      <c r="F47" s="10"/>
      <c r="G47" s="10"/>
    </row>
    <row r="48" spans="1:13" x14ac:dyDescent="0.25">
      <c r="C48" s="3"/>
      <c r="D48" s="10"/>
      <c r="E48" s="10"/>
      <c r="F48" s="10"/>
      <c r="G48" s="10"/>
    </row>
    <row r="49" spans="1:7" x14ac:dyDescent="0.25">
      <c r="C49" s="3"/>
      <c r="D49" s="10"/>
      <c r="E49" s="10"/>
      <c r="F49" s="10"/>
      <c r="G49" s="10"/>
    </row>
    <row r="50" spans="1:7" x14ac:dyDescent="0.25">
      <c r="A50" s="3"/>
      <c r="B50" s="3"/>
      <c r="C50" s="4"/>
      <c r="D50" s="10"/>
      <c r="E50" s="10"/>
      <c r="F50" s="10"/>
      <c r="G50" s="4"/>
    </row>
    <row r="51" spans="1:7" x14ac:dyDescent="0.25">
      <c r="A51" s="3"/>
      <c r="B51" s="3"/>
      <c r="C51" s="4"/>
      <c r="D51" s="3"/>
      <c r="G51" s="4"/>
    </row>
  </sheetData>
  <mergeCells count="16">
    <mergeCell ref="A24:B24"/>
    <mergeCell ref="E24:F24"/>
    <mergeCell ref="H24:I24"/>
    <mergeCell ref="L24:M24"/>
    <mergeCell ref="A25:B25"/>
    <mergeCell ref="E25:F25"/>
    <mergeCell ref="H25:I25"/>
    <mergeCell ref="L25:M25"/>
    <mergeCell ref="E44:F44"/>
    <mergeCell ref="E45:F45"/>
    <mergeCell ref="A34:B34"/>
    <mergeCell ref="E34:F34"/>
    <mergeCell ref="H34:I34"/>
    <mergeCell ref="A35:B35"/>
    <mergeCell ref="E35:F35"/>
    <mergeCell ref="H35:I35"/>
  </mergeCells>
  <pageMargins left="0.70866141732283472" right="0.70866141732283472" top="0.78740157480314965" bottom="0.78740157480314965" header="0.31496062992125984" footer="0.31496062992125984"/>
  <pageSetup paperSize="8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52"/>
  <sheetViews>
    <sheetView showGridLines="0" tabSelected="1" zoomScale="130" zoomScaleNormal="130" workbookViewId="0">
      <selection activeCell="I16" sqref="I16"/>
    </sheetView>
  </sheetViews>
  <sheetFormatPr defaultRowHeight="15" x14ac:dyDescent="0.25"/>
  <cols>
    <col min="1" max="2" width="13.7109375" customWidth="1"/>
    <col min="3" max="3" width="3.7109375" style="2" customWidth="1"/>
    <col min="4" max="4" width="3.7109375" customWidth="1"/>
    <col min="5" max="6" width="13.7109375" customWidth="1"/>
    <col min="7" max="7" width="3.7109375" style="2" customWidth="1"/>
    <col min="8" max="8" width="13.7109375" customWidth="1"/>
    <col min="9" max="9" width="25.7109375" customWidth="1"/>
    <col min="10" max="11" width="3.7109375" customWidth="1"/>
    <col min="12" max="12" width="13.7109375" customWidth="1"/>
    <col min="13" max="13" width="25.7109375" customWidth="1"/>
  </cols>
  <sheetData>
    <row r="2" spans="1:8" ht="31.5" x14ac:dyDescent="0.5">
      <c r="A2" s="1" t="s">
        <v>43</v>
      </c>
    </row>
    <row r="5" spans="1:8" ht="15.75" thickBot="1" x14ac:dyDescent="0.3">
      <c r="A5" s="3"/>
      <c r="B5" s="3"/>
      <c r="C5" s="4"/>
      <c r="D5" s="3"/>
      <c r="E5" s="3"/>
      <c r="F5" s="3"/>
      <c r="G5" s="4"/>
    </row>
    <row r="6" spans="1:8" x14ac:dyDescent="0.25">
      <c r="A6" s="5" t="s">
        <v>0</v>
      </c>
      <c r="B6" s="6"/>
      <c r="C6" s="7"/>
      <c r="D6" s="3"/>
      <c r="E6" s="3"/>
      <c r="F6" s="3"/>
      <c r="G6" s="4"/>
    </row>
    <row r="7" spans="1:8" x14ac:dyDescent="0.25">
      <c r="A7" s="8" t="s">
        <v>1</v>
      </c>
      <c r="B7" s="9" t="s">
        <v>2</v>
      </c>
      <c r="C7" s="10"/>
      <c r="D7" s="3"/>
      <c r="E7" s="3"/>
      <c r="F7" s="3"/>
      <c r="G7" s="4"/>
    </row>
    <row r="8" spans="1:8" x14ac:dyDescent="0.25">
      <c r="A8" s="11">
        <v>630</v>
      </c>
      <c r="B8" s="9" t="s">
        <v>3</v>
      </c>
      <c r="C8" s="10"/>
      <c r="D8" s="3"/>
      <c r="E8" s="3"/>
      <c r="F8" s="3"/>
      <c r="G8" s="4"/>
    </row>
    <row r="9" spans="1:8" ht="15.75" thickBot="1" x14ac:dyDescent="0.3">
      <c r="A9" s="69">
        <v>0.06</v>
      </c>
      <c r="B9" s="15" t="s">
        <v>39</v>
      </c>
      <c r="C9" s="10"/>
      <c r="D9" s="3"/>
      <c r="E9" s="3"/>
      <c r="F9" s="3"/>
      <c r="G9" s="4"/>
    </row>
    <row r="10" spans="1:8" x14ac:dyDescent="0.25">
      <c r="A10" s="16"/>
      <c r="B10" s="17"/>
      <c r="C10" s="10"/>
      <c r="D10" s="3"/>
      <c r="E10" s="3"/>
      <c r="F10" s="3"/>
      <c r="G10" s="4"/>
    </row>
    <row r="11" spans="1:8" x14ac:dyDescent="0.25">
      <c r="A11" s="65">
        <f>SUM(A20+E16)</f>
        <v>543.6</v>
      </c>
      <c r="B11" s="18"/>
      <c r="C11" s="19"/>
      <c r="D11" s="20"/>
      <c r="E11" s="20"/>
      <c r="F11" s="16"/>
      <c r="G11" s="60"/>
      <c r="H11" s="40"/>
    </row>
    <row r="12" spans="1:8" x14ac:dyDescent="0.25">
      <c r="A12" s="66">
        <f>SUM(E18+A21)</f>
        <v>469.88</v>
      </c>
      <c r="B12" s="17"/>
      <c r="C12" s="10"/>
      <c r="D12" s="16"/>
      <c r="E12" s="16"/>
      <c r="F12" s="17"/>
      <c r="G12" s="60"/>
      <c r="H12" s="40"/>
    </row>
    <row r="13" spans="1:8" ht="15.75" thickBot="1" x14ac:dyDescent="0.3">
      <c r="A13" s="3"/>
      <c r="B13" s="23"/>
      <c r="C13" s="10"/>
      <c r="D13" s="3"/>
      <c r="E13" s="3"/>
      <c r="F13" s="23"/>
      <c r="G13" s="60"/>
      <c r="H13" s="40"/>
    </row>
    <row r="14" spans="1:8" x14ac:dyDescent="0.25">
      <c r="A14" s="24" t="s">
        <v>6</v>
      </c>
      <c r="B14" s="25" t="s">
        <v>37</v>
      </c>
      <c r="C14" s="7"/>
      <c r="D14" s="3"/>
      <c r="E14" s="5" t="s">
        <v>23</v>
      </c>
      <c r="F14" s="6" t="s">
        <v>38</v>
      </c>
      <c r="G14" s="61"/>
      <c r="H14" s="40"/>
    </row>
    <row r="15" spans="1:8" x14ac:dyDescent="0.25">
      <c r="A15" s="26">
        <v>0.4</v>
      </c>
      <c r="B15" s="9" t="s">
        <v>2</v>
      </c>
      <c r="C15" s="10"/>
      <c r="D15" s="3"/>
      <c r="E15" s="26">
        <v>0.4</v>
      </c>
      <c r="F15" s="9" t="s">
        <v>2</v>
      </c>
      <c r="G15" s="60"/>
      <c r="H15" s="40"/>
    </row>
    <row r="16" spans="1:8" x14ac:dyDescent="0.25">
      <c r="A16" s="11">
        <v>1000</v>
      </c>
      <c r="B16" s="9" t="s">
        <v>7</v>
      </c>
      <c r="C16" s="10"/>
      <c r="D16" s="3"/>
      <c r="E16" s="27">
        <f>SUM(E18/E17)</f>
        <v>50</v>
      </c>
      <c r="F16" s="9" t="s">
        <v>8</v>
      </c>
      <c r="G16" s="60"/>
      <c r="H16" s="40"/>
    </row>
    <row r="17" spans="1:13" x14ac:dyDescent="0.25">
      <c r="A17" s="26">
        <v>0.8</v>
      </c>
      <c r="B17" s="9" t="s">
        <v>9</v>
      </c>
      <c r="C17" s="10"/>
      <c r="D17" s="3"/>
      <c r="E17" s="26">
        <v>0.7</v>
      </c>
      <c r="F17" s="9" t="s">
        <v>9</v>
      </c>
      <c r="G17" s="60"/>
      <c r="H17" s="40"/>
    </row>
    <row r="18" spans="1:13" ht="15.75" thickBot="1" x14ac:dyDescent="0.3">
      <c r="A18" s="14">
        <f>SUM(A17*A16)</f>
        <v>800</v>
      </c>
      <c r="B18" s="15" t="s">
        <v>5</v>
      </c>
      <c r="C18" s="10"/>
      <c r="D18" s="3"/>
      <c r="E18" s="30">
        <v>35</v>
      </c>
      <c r="F18" s="15" t="s">
        <v>5</v>
      </c>
      <c r="G18" s="60"/>
      <c r="H18" s="40"/>
    </row>
    <row r="19" spans="1:13" x14ac:dyDescent="0.25">
      <c r="A19" s="16"/>
      <c r="B19" s="17"/>
      <c r="C19" s="10"/>
      <c r="D19" s="3"/>
      <c r="E19" s="16"/>
      <c r="F19" s="16"/>
      <c r="G19" s="60"/>
      <c r="H19" s="40"/>
    </row>
    <row r="20" spans="1:13" x14ac:dyDescent="0.25">
      <c r="A20" s="65">
        <f>SUM(A28+H26)</f>
        <v>493.6</v>
      </c>
      <c r="B20" s="18"/>
      <c r="C20" s="19"/>
      <c r="D20" s="20"/>
      <c r="E20" s="20"/>
      <c r="F20" s="20"/>
      <c r="G20" s="19"/>
      <c r="H20" s="31"/>
      <c r="I20" s="31"/>
      <c r="J20" s="31"/>
      <c r="K20" s="31"/>
      <c r="L20" s="31"/>
    </row>
    <row r="21" spans="1:13" x14ac:dyDescent="0.25">
      <c r="A21" s="66">
        <f>SUM(A30+H28)</f>
        <v>434.88</v>
      </c>
      <c r="B21" s="17"/>
      <c r="C21" s="21"/>
      <c r="D21" s="22"/>
      <c r="E21" s="16"/>
      <c r="F21" s="17"/>
      <c r="G21" s="21"/>
      <c r="H21" s="16"/>
      <c r="I21" s="17"/>
      <c r="J21" s="10"/>
      <c r="K21" s="16"/>
      <c r="L21" s="16"/>
      <c r="M21" s="17"/>
    </row>
    <row r="22" spans="1:13" ht="15.75" thickBot="1" x14ac:dyDescent="0.3">
      <c r="A22" s="3"/>
      <c r="B22" s="17"/>
      <c r="C22" s="10"/>
      <c r="D22" s="16"/>
      <c r="E22" s="3"/>
      <c r="F22" s="17"/>
      <c r="G22" s="10"/>
      <c r="H22" s="3"/>
      <c r="I22" s="23"/>
      <c r="J22" s="10"/>
      <c r="K22" s="3"/>
      <c r="L22" s="3"/>
      <c r="M22" s="23"/>
    </row>
    <row r="23" spans="1:13" x14ac:dyDescent="0.25">
      <c r="A23" s="80" t="s">
        <v>29</v>
      </c>
      <c r="B23" s="81"/>
      <c r="C23" s="7"/>
      <c r="D23" s="4"/>
      <c r="E23" s="80" t="s">
        <v>36</v>
      </c>
      <c r="F23" s="81"/>
      <c r="G23" s="10"/>
      <c r="H23" s="76" t="s">
        <v>40</v>
      </c>
      <c r="I23" s="77"/>
      <c r="J23" s="59"/>
      <c r="K23" s="3"/>
      <c r="L23" s="76" t="s">
        <v>32</v>
      </c>
      <c r="M23" s="82"/>
    </row>
    <row r="24" spans="1:13" x14ac:dyDescent="0.25">
      <c r="A24" s="83"/>
      <c r="B24" s="84"/>
      <c r="C24" s="7"/>
      <c r="D24" s="4"/>
      <c r="E24" s="83"/>
      <c r="F24" s="84"/>
      <c r="G24" s="10"/>
      <c r="H24" s="78" t="s">
        <v>42</v>
      </c>
      <c r="I24" s="79"/>
      <c r="J24" s="59"/>
      <c r="K24" s="3"/>
      <c r="L24" s="78" t="s">
        <v>42</v>
      </c>
      <c r="M24" s="85"/>
    </row>
    <row r="25" spans="1:13" x14ac:dyDescent="0.25">
      <c r="A25" s="26">
        <v>0.4</v>
      </c>
      <c r="B25" s="9" t="s">
        <v>2</v>
      </c>
      <c r="C25" s="10"/>
      <c r="D25" s="4"/>
      <c r="E25" s="26">
        <v>0.4</v>
      </c>
      <c r="F25" s="9" t="s">
        <v>2</v>
      </c>
      <c r="G25" s="10"/>
      <c r="H25" s="26">
        <v>0.4</v>
      </c>
      <c r="I25" s="9" t="s">
        <v>2</v>
      </c>
      <c r="J25" s="10"/>
      <c r="K25" s="3"/>
      <c r="L25" s="26">
        <v>0.4</v>
      </c>
      <c r="M25" s="9" t="s">
        <v>2</v>
      </c>
    </row>
    <row r="26" spans="1:13" ht="26.25" x14ac:dyDescent="0.25">
      <c r="A26" s="71">
        <f>H38+H26*0.03</f>
        <v>312</v>
      </c>
      <c r="B26" s="64" t="s">
        <v>35</v>
      </c>
      <c r="E26" s="29">
        <f>H38+L26*0.03</f>
        <v>312</v>
      </c>
      <c r="F26" s="64" t="s">
        <v>35</v>
      </c>
      <c r="G26" s="10"/>
      <c r="H26" s="70">
        <v>400</v>
      </c>
      <c r="I26" s="9" t="s">
        <v>8</v>
      </c>
      <c r="J26" s="10"/>
      <c r="K26" s="3"/>
      <c r="L26" s="32">
        <v>400</v>
      </c>
      <c r="M26" s="9" t="s">
        <v>8</v>
      </c>
    </row>
    <row r="27" spans="1:13" ht="26.25" x14ac:dyDescent="0.25">
      <c r="A27" s="26">
        <v>0.3</v>
      </c>
      <c r="B27" s="64" t="s">
        <v>33</v>
      </c>
      <c r="E27" s="26">
        <v>0.3</v>
      </c>
      <c r="F27" s="64" t="s">
        <v>33</v>
      </c>
      <c r="G27" s="10"/>
      <c r="H27" s="28">
        <v>0.99</v>
      </c>
      <c r="I27" s="9" t="s">
        <v>9</v>
      </c>
      <c r="J27" s="10"/>
      <c r="K27" s="3"/>
      <c r="L27" s="28">
        <v>0.99</v>
      </c>
      <c r="M27" s="9" t="s">
        <v>9</v>
      </c>
    </row>
    <row r="28" spans="1:13" ht="15.75" thickBot="1" x14ac:dyDescent="0.3">
      <c r="A28" s="29">
        <f>A26*A27</f>
        <v>93.6</v>
      </c>
      <c r="B28" s="9" t="s">
        <v>34</v>
      </c>
      <c r="C28" s="10"/>
      <c r="D28" s="4"/>
      <c r="E28" s="29">
        <f>E26*E27</f>
        <v>93.6</v>
      </c>
      <c r="F28" s="9" t="s">
        <v>34</v>
      </c>
      <c r="G28" s="10"/>
      <c r="H28" s="33">
        <v>360</v>
      </c>
      <c r="I28" s="34" t="s">
        <v>12</v>
      </c>
      <c r="J28" s="7"/>
      <c r="K28" s="36"/>
      <c r="L28" s="33">
        <v>360</v>
      </c>
      <c r="M28" s="34" t="s">
        <v>12</v>
      </c>
    </row>
    <row r="29" spans="1:13" x14ac:dyDescent="0.25">
      <c r="A29" s="26">
        <v>0.8</v>
      </c>
      <c r="B29" s="9" t="s">
        <v>9</v>
      </c>
      <c r="C29" s="10"/>
      <c r="D29" s="3"/>
      <c r="E29" s="26">
        <v>0.8</v>
      </c>
      <c r="F29" s="9" t="s">
        <v>9</v>
      </c>
      <c r="G29" s="10"/>
      <c r="H29" s="3"/>
      <c r="I29" s="17"/>
      <c r="J29" s="10"/>
      <c r="K29" s="16"/>
      <c r="L29" s="37"/>
      <c r="M29" s="17"/>
    </row>
    <row r="30" spans="1:13" ht="15.75" thickBot="1" x14ac:dyDescent="0.3">
      <c r="A30" s="30">
        <f>SUM(A28*A29)</f>
        <v>74.88</v>
      </c>
      <c r="B30" s="15" t="s">
        <v>5</v>
      </c>
      <c r="C30" s="10"/>
      <c r="D30" s="3"/>
      <c r="E30" s="30">
        <f>SUM(E28*E29)</f>
        <v>74.88</v>
      </c>
      <c r="F30" s="15" t="s">
        <v>5</v>
      </c>
      <c r="G30" s="10"/>
      <c r="H30" s="37"/>
      <c r="I30" s="18"/>
      <c r="J30" s="19"/>
      <c r="K30" s="20"/>
      <c r="L30" s="38"/>
      <c r="M30" s="10"/>
    </row>
    <row r="31" spans="1:13" x14ac:dyDescent="0.25">
      <c r="A31" s="3"/>
      <c r="B31" s="3"/>
      <c r="C31" s="10"/>
      <c r="D31" s="3"/>
      <c r="E31" s="3"/>
      <c r="F31" s="3"/>
      <c r="G31" s="10"/>
      <c r="I31" s="39"/>
      <c r="J31" s="40"/>
      <c r="K31" s="3"/>
      <c r="L31" s="58"/>
      <c r="M31" s="59"/>
    </row>
    <row r="32" spans="1:13" ht="15.75" thickBot="1" x14ac:dyDescent="0.3">
      <c r="A32" s="10"/>
      <c r="B32" s="10"/>
      <c r="C32" s="10"/>
      <c r="D32" s="10"/>
      <c r="E32" s="10"/>
      <c r="F32" s="10"/>
      <c r="G32" s="10"/>
      <c r="I32" s="41"/>
      <c r="J32" s="40"/>
      <c r="K32" s="3"/>
      <c r="L32" s="58"/>
      <c r="M32" s="59"/>
    </row>
    <row r="33" spans="1:13" x14ac:dyDescent="0.25">
      <c r="A33" s="10"/>
      <c r="B33" s="10"/>
      <c r="C33" s="10"/>
      <c r="D33" s="10"/>
      <c r="E33" s="10"/>
      <c r="F33" s="10"/>
      <c r="G33" s="7"/>
      <c r="H33" s="76" t="s">
        <v>41</v>
      </c>
      <c r="I33" s="77"/>
      <c r="J33" s="59"/>
      <c r="K33" s="3"/>
      <c r="L33" s="10"/>
      <c r="M33" s="10"/>
    </row>
    <row r="34" spans="1:13" x14ac:dyDescent="0.25">
      <c r="A34" s="10"/>
      <c r="B34" s="10"/>
      <c r="C34" s="10"/>
      <c r="D34" s="10"/>
      <c r="E34" s="10"/>
      <c r="F34" s="10"/>
      <c r="G34" s="7"/>
      <c r="H34" s="78" t="s">
        <v>13</v>
      </c>
      <c r="I34" s="79"/>
      <c r="J34" s="59"/>
      <c r="K34" s="3"/>
      <c r="L34" s="42"/>
      <c r="M34" s="10"/>
    </row>
    <row r="35" spans="1:13" x14ac:dyDescent="0.25">
      <c r="A35" s="72"/>
      <c r="B35" s="75"/>
      <c r="C35" s="7"/>
      <c r="D35" s="10"/>
      <c r="E35" s="72"/>
      <c r="F35" s="75"/>
      <c r="G35" s="10"/>
      <c r="H35" s="26">
        <v>0.4</v>
      </c>
      <c r="I35" s="9" t="s">
        <v>2</v>
      </c>
      <c r="J35" s="10"/>
      <c r="K35" s="3"/>
    </row>
    <row r="36" spans="1:13" x14ac:dyDescent="0.25">
      <c r="A36" s="72"/>
      <c r="B36" s="75"/>
      <c r="C36" s="7"/>
      <c r="D36" s="10"/>
      <c r="E36" s="72"/>
      <c r="F36" s="75"/>
      <c r="G36" s="10"/>
      <c r="H36" s="43">
        <f>SUM(H42*H41*H40)</f>
        <v>300</v>
      </c>
      <c r="I36" s="9" t="s">
        <v>14</v>
      </c>
      <c r="J36" s="10"/>
      <c r="K36" s="36"/>
      <c r="L36" s="44"/>
      <c r="M36" s="3" t="s">
        <v>22</v>
      </c>
    </row>
    <row r="37" spans="1:13" x14ac:dyDescent="0.25">
      <c r="A37" s="10"/>
      <c r="B37" s="10"/>
      <c r="C37" s="10"/>
      <c r="D37" s="10"/>
      <c r="E37" s="10"/>
      <c r="F37" s="10"/>
      <c r="G37" s="10"/>
      <c r="H37" s="28">
        <v>1</v>
      </c>
      <c r="I37" s="9" t="s">
        <v>15</v>
      </c>
      <c r="J37" s="16"/>
      <c r="K37" s="3"/>
      <c r="L37" s="3"/>
      <c r="M37" s="3"/>
    </row>
    <row r="38" spans="1:13" ht="15.75" thickBot="1" x14ac:dyDescent="0.3">
      <c r="A38" s="57"/>
      <c r="B38" s="10"/>
      <c r="C38" s="10"/>
      <c r="D38" s="10"/>
      <c r="E38" s="57"/>
      <c r="F38" s="10"/>
      <c r="G38" s="10"/>
      <c r="H38" s="45">
        <f>SUM(H36*H37)</f>
        <v>300</v>
      </c>
      <c r="I38" s="46" t="s">
        <v>16</v>
      </c>
      <c r="J38" s="35"/>
      <c r="K38" s="3"/>
      <c r="L38" s="47"/>
      <c r="M38" s="3" t="s">
        <v>17</v>
      </c>
    </row>
    <row r="39" spans="1:13" ht="15.75" thickTop="1" x14ac:dyDescent="0.25">
      <c r="A39" s="10"/>
      <c r="B39" s="10"/>
      <c r="C39" s="10"/>
      <c r="D39" s="10"/>
      <c r="E39" s="10"/>
      <c r="F39" s="10"/>
      <c r="G39" s="10"/>
      <c r="H39" s="48">
        <v>5</v>
      </c>
      <c r="I39" s="49" t="s">
        <v>18</v>
      </c>
      <c r="J39" s="16"/>
      <c r="K39" s="3"/>
      <c r="L39" s="3"/>
      <c r="M39" s="3"/>
    </row>
    <row r="40" spans="1:13" x14ac:dyDescent="0.25">
      <c r="A40" s="10"/>
      <c r="B40" s="10"/>
      <c r="C40" s="10"/>
      <c r="D40" s="10"/>
      <c r="E40" s="10"/>
      <c r="F40" s="10"/>
      <c r="G40" s="10"/>
      <c r="H40" s="32">
        <v>60</v>
      </c>
      <c r="I40" s="50" t="s">
        <v>19</v>
      </c>
      <c r="J40" s="10"/>
      <c r="K40" s="3"/>
      <c r="L40" s="51"/>
      <c r="M40" s="3" t="s">
        <v>20</v>
      </c>
    </row>
    <row r="41" spans="1:13" x14ac:dyDescent="0.25">
      <c r="A41" s="10"/>
      <c r="B41" s="10"/>
      <c r="C41" s="10"/>
      <c r="D41" s="10"/>
      <c r="E41" s="10"/>
      <c r="F41" s="10"/>
      <c r="G41" s="10"/>
      <c r="H41" s="52">
        <v>1</v>
      </c>
      <c r="I41" s="53" t="s">
        <v>21</v>
      </c>
      <c r="J41" s="10"/>
      <c r="K41" s="3"/>
      <c r="L41" s="10"/>
      <c r="M41" s="10"/>
    </row>
    <row r="42" spans="1:13" ht="15.75" thickBot="1" x14ac:dyDescent="0.3">
      <c r="A42" s="10"/>
      <c r="B42" s="10"/>
      <c r="C42" s="10"/>
      <c r="D42" s="10"/>
      <c r="E42" s="10"/>
      <c r="F42" s="10"/>
      <c r="G42" s="10"/>
      <c r="H42" s="54">
        <v>5</v>
      </c>
      <c r="I42" s="55" t="s">
        <v>28</v>
      </c>
      <c r="J42" s="10"/>
      <c r="K42" s="3"/>
      <c r="L42" s="10"/>
      <c r="M42" s="10"/>
    </row>
    <row r="43" spans="1:13" x14ac:dyDescent="0.25">
      <c r="A43" s="16"/>
      <c r="B43" s="16"/>
      <c r="C43" s="10"/>
      <c r="D43" s="10"/>
      <c r="E43" s="10"/>
      <c r="F43" s="10"/>
      <c r="G43" s="7"/>
      <c r="H43" s="3"/>
      <c r="I43" s="3"/>
      <c r="J43" s="3"/>
    </row>
    <row r="44" spans="1:13" x14ac:dyDescent="0.25">
      <c r="A44" s="16"/>
      <c r="B44" s="16"/>
      <c r="C44" s="10"/>
      <c r="D44" s="10"/>
      <c r="E44" s="40"/>
      <c r="F44" s="40"/>
      <c r="G44" s="40"/>
      <c r="H44" s="3"/>
      <c r="I44" s="3"/>
      <c r="J44" s="3"/>
    </row>
    <row r="45" spans="1:13" x14ac:dyDescent="0.25">
      <c r="A45" s="56"/>
      <c r="B45" s="56"/>
      <c r="C45" s="16"/>
      <c r="D45" s="10"/>
      <c r="E45" s="72"/>
      <c r="F45" s="73"/>
      <c r="G45" s="10"/>
    </row>
    <row r="46" spans="1:13" x14ac:dyDescent="0.25">
      <c r="A46" s="56"/>
      <c r="B46" s="56"/>
      <c r="C46" s="40"/>
      <c r="D46" s="40"/>
      <c r="E46" s="74"/>
      <c r="F46" s="74"/>
      <c r="G46" s="10"/>
    </row>
    <row r="47" spans="1:13" x14ac:dyDescent="0.25">
      <c r="C47" s="3"/>
      <c r="D47" s="10"/>
      <c r="E47" s="10"/>
      <c r="F47" s="10"/>
      <c r="G47" s="10"/>
    </row>
    <row r="48" spans="1:13" x14ac:dyDescent="0.25">
      <c r="C48" s="3"/>
      <c r="D48" s="10"/>
      <c r="E48" s="57"/>
      <c r="F48" s="10"/>
      <c r="G48" s="10"/>
    </row>
    <row r="49" spans="1:7" x14ac:dyDescent="0.25">
      <c r="C49" s="3"/>
      <c r="D49" s="10"/>
      <c r="E49" s="10"/>
      <c r="F49" s="10"/>
      <c r="G49" s="4"/>
    </row>
    <row r="50" spans="1:7" x14ac:dyDescent="0.25">
      <c r="C50" s="3"/>
      <c r="D50" s="10"/>
      <c r="E50" s="10"/>
      <c r="F50" s="10"/>
      <c r="G50" s="4"/>
    </row>
    <row r="51" spans="1:7" x14ac:dyDescent="0.25">
      <c r="A51" s="3"/>
      <c r="B51" s="3"/>
      <c r="C51" s="4"/>
      <c r="D51" s="10"/>
      <c r="E51" s="10"/>
      <c r="F51" s="10"/>
    </row>
    <row r="52" spans="1:7" x14ac:dyDescent="0.25">
      <c r="A52" s="3"/>
      <c r="B52" s="3"/>
      <c r="C52" s="4"/>
      <c r="D52" s="3"/>
    </row>
  </sheetData>
  <mergeCells count="16">
    <mergeCell ref="E45:F45"/>
    <mergeCell ref="E46:F46"/>
    <mergeCell ref="H33:I33"/>
    <mergeCell ref="A36:B36"/>
    <mergeCell ref="E36:F36"/>
    <mergeCell ref="H34:I34"/>
    <mergeCell ref="A35:B35"/>
    <mergeCell ref="E35:F35"/>
    <mergeCell ref="H23:I23"/>
    <mergeCell ref="L23:M23"/>
    <mergeCell ref="A24:B24"/>
    <mergeCell ref="E24:F24"/>
    <mergeCell ref="H24:I24"/>
    <mergeCell ref="L24:M24"/>
    <mergeCell ref="A23:B23"/>
    <mergeCell ref="E23:F23"/>
  </mergeCells>
  <pageMargins left="0.70866141732283472" right="0.70866141732283472" top="0.78740157480314965" bottom="0.78740157480314965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bilance DC</vt:lpstr>
      <vt:lpstr>bilance DC myšlenky LH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phorak</dc:creator>
  <cp:lastModifiedBy>Jan Krejčík</cp:lastModifiedBy>
  <cp:lastPrinted>2016-05-11T12:13:00Z</cp:lastPrinted>
  <dcterms:created xsi:type="dcterms:W3CDTF">2014-06-26T10:09:40Z</dcterms:created>
  <dcterms:modified xsi:type="dcterms:W3CDTF">2016-05-13T11:50:08Z</dcterms:modified>
</cp:coreProperties>
</file>