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PHS" sheetId="1" r:id="rId1"/>
    <sheet name="AA-CAES" sheetId="2" r:id="rId2"/>
    <sheet name="LAES" sheetId="3" r:id="rId3"/>
    <sheet name="Li-ion" sheetId="4" r:id="rId4"/>
    <sheet name="Souhrn výsledků" sheetId="5" r:id="rId5"/>
  </sheets>
  <calcPr calcId="125725"/>
</workbook>
</file>

<file path=xl/calcChain.xml><?xml version="1.0" encoding="utf-8"?>
<calcChain xmlns="http://schemas.openxmlformats.org/spreadsheetml/2006/main">
  <c r="E5" i="5"/>
  <c r="D5"/>
  <c r="C5"/>
  <c r="B5"/>
  <c r="E4"/>
  <c r="D4"/>
  <c r="C4"/>
  <c r="B4"/>
  <c r="AG2" i="3" l="1"/>
  <c r="AG2" i="2"/>
  <c r="M2" i="4"/>
  <c r="D29" i="2"/>
  <c r="D29" i="1"/>
  <c r="D29" i="3"/>
  <c r="D38" i="4" l="1"/>
  <c r="D32" i="3"/>
  <c r="D32" i="2"/>
  <c r="D32" i="1"/>
  <c r="F36" i="4"/>
  <c r="G36" s="1"/>
  <c r="H36" s="1"/>
  <c r="I36" s="1"/>
  <c r="J36" s="1"/>
  <c r="K36" s="1"/>
  <c r="L36" s="1"/>
  <c r="M36" s="1"/>
  <c r="N36" s="1"/>
  <c r="O36" s="1"/>
  <c r="P36" s="1"/>
  <c r="Q36" s="1"/>
  <c r="R36" s="1"/>
  <c r="S36" s="1"/>
  <c r="T36" s="1"/>
  <c r="U36" s="1"/>
  <c r="V36" s="1"/>
  <c r="W36" s="1"/>
  <c r="X36" s="1"/>
  <c r="Y36" s="1"/>
  <c r="Z36" s="1"/>
  <c r="AA36" s="1"/>
  <c r="AB36" s="1"/>
  <c r="AC36" s="1"/>
  <c r="AD36" s="1"/>
  <c r="AE36" s="1"/>
  <c r="AF36" s="1"/>
  <c r="AG36" s="1"/>
  <c r="AH36" s="1"/>
  <c r="AI36" s="1"/>
  <c r="AJ36" s="1"/>
  <c r="AK36" s="1"/>
  <c r="AL36" s="1"/>
  <c r="AM36" s="1"/>
  <c r="AN36" s="1"/>
  <c r="AO36" s="1"/>
  <c r="AP36" s="1"/>
  <c r="AQ36" s="1"/>
  <c r="AR36" s="1"/>
  <c r="AS36" s="1"/>
  <c r="AT36" s="1"/>
  <c r="AU36" s="1"/>
  <c r="AV36" s="1"/>
  <c r="AW36" s="1"/>
  <c r="AX36" s="1"/>
  <c r="AY36" s="1"/>
  <c r="AZ36" s="1"/>
  <c r="BA36" s="1"/>
  <c r="BB36" s="1"/>
  <c r="BC36" s="1"/>
  <c r="BD36" s="1"/>
  <c r="BE36" s="1"/>
  <c r="BF36" s="1"/>
  <c r="BG36" s="1"/>
  <c r="BH36" s="1"/>
  <c r="BI36" s="1"/>
  <c r="BJ36" s="1"/>
  <c r="BK36" s="1"/>
  <c r="E36"/>
  <c r="F30" i="3"/>
  <c r="G30" s="1"/>
  <c r="H30" s="1"/>
  <c r="I30" s="1"/>
  <c r="J30" s="1"/>
  <c r="K30" s="1"/>
  <c r="L30" s="1"/>
  <c r="M30" s="1"/>
  <c r="N30" s="1"/>
  <c r="O30" s="1"/>
  <c r="P30" s="1"/>
  <c r="Q30" s="1"/>
  <c r="R30" s="1"/>
  <c r="S30" s="1"/>
  <c r="T30" s="1"/>
  <c r="U30" s="1"/>
  <c r="V30" s="1"/>
  <c r="W30" s="1"/>
  <c r="X30" s="1"/>
  <c r="Y30" s="1"/>
  <c r="Z30" s="1"/>
  <c r="AA30" s="1"/>
  <c r="AB30" s="1"/>
  <c r="AC30" s="1"/>
  <c r="AD30" s="1"/>
  <c r="AE30" s="1"/>
  <c r="AF30" s="1"/>
  <c r="AG30" s="1"/>
  <c r="AH30" s="1"/>
  <c r="AI30" s="1"/>
  <c r="AJ30" s="1"/>
  <c r="AK30" s="1"/>
  <c r="AL30" s="1"/>
  <c r="AM30" s="1"/>
  <c r="AN30" s="1"/>
  <c r="AO30" s="1"/>
  <c r="AP30" s="1"/>
  <c r="AQ30" s="1"/>
  <c r="AR30" s="1"/>
  <c r="AS30" s="1"/>
  <c r="AT30" s="1"/>
  <c r="AU30" s="1"/>
  <c r="AV30" s="1"/>
  <c r="AW30" s="1"/>
  <c r="AX30" s="1"/>
  <c r="AY30" s="1"/>
  <c r="AZ30" s="1"/>
  <c r="BA30" s="1"/>
  <c r="BB30" s="1"/>
  <c r="BC30" s="1"/>
  <c r="BD30" s="1"/>
  <c r="BE30" s="1"/>
  <c r="BF30" s="1"/>
  <c r="BG30" s="1"/>
  <c r="BH30" s="1"/>
  <c r="BI30" s="1"/>
  <c r="BJ30" s="1"/>
  <c r="BK30" s="1"/>
  <c r="E30"/>
  <c r="F35"/>
  <c r="G35" s="1"/>
  <c r="H35" s="1"/>
  <c r="I35" s="1"/>
  <c r="J35" s="1"/>
  <c r="K35" s="1"/>
  <c r="L35" s="1"/>
  <c r="M35" s="1"/>
  <c r="N35" s="1"/>
  <c r="O35" s="1"/>
  <c r="P35" s="1"/>
  <c r="Q35" s="1"/>
  <c r="R35" s="1"/>
  <c r="S35" s="1"/>
  <c r="T35" s="1"/>
  <c r="U35" s="1"/>
  <c r="V35" s="1"/>
  <c r="W35" s="1"/>
  <c r="X35" s="1"/>
  <c r="Y35" s="1"/>
  <c r="Z35" s="1"/>
  <c r="AA35" s="1"/>
  <c r="AB35" s="1"/>
  <c r="AC35" s="1"/>
  <c r="AD35" s="1"/>
  <c r="AE35" s="1"/>
  <c r="AF35" s="1"/>
  <c r="AG35" s="1"/>
  <c r="AH35" s="1"/>
  <c r="AI35" s="1"/>
  <c r="AJ35" s="1"/>
  <c r="AK35" s="1"/>
  <c r="AL35" s="1"/>
  <c r="AM35" s="1"/>
  <c r="AN35" s="1"/>
  <c r="AO35" s="1"/>
  <c r="AP35" s="1"/>
  <c r="AQ35" s="1"/>
  <c r="AR35" s="1"/>
  <c r="AS35" s="1"/>
  <c r="AT35" s="1"/>
  <c r="AU35" s="1"/>
  <c r="AV35" s="1"/>
  <c r="AW35" s="1"/>
  <c r="AX35" s="1"/>
  <c r="AY35" s="1"/>
  <c r="AZ35" s="1"/>
  <c r="BA35" s="1"/>
  <c r="BB35" s="1"/>
  <c r="BC35" s="1"/>
  <c r="BD35" s="1"/>
  <c r="BE35" s="1"/>
  <c r="BF35" s="1"/>
  <c r="BG35" s="1"/>
  <c r="BH35" s="1"/>
  <c r="BI35" s="1"/>
  <c r="BJ35" s="1"/>
  <c r="BK35" s="1"/>
  <c r="E35"/>
  <c r="F35" i="2"/>
  <c r="G35" s="1"/>
  <c r="H35" s="1"/>
  <c r="I35" s="1"/>
  <c r="J35" s="1"/>
  <c r="K35" s="1"/>
  <c r="L35" s="1"/>
  <c r="M35" s="1"/>
  <c r="N35" s="1"/>
  <c r="O35" s="1"/>
  <c r="P35" s="1"/>
  <c r="Q35" s="1"/>
  <c r="R35" s="1"/>
  <c r="S35" s="1"/>
  <c r="T35" s="1"/>
  <c r="U35" s="1"/>
  <c r="V35" s="1"/>
  <c r="W35" s="1"/>
  <c r="X35" s="1"/>
  <c r="Y35" s="1"/>
  <c r="Z35" s="1"/>
  <c r="AA35" s="1"/>
  <c r="AB35" s="1"/>
  <c r="AC35" s="1"/>
  <c r="AD35" s="1"/>
  <c r="AE35" s="1"/>
  <c r="AF35" s="1"/>
  <c r="AG35" s="1"/>
  <c r="AH35" s="1"/>
  <c r="AI35" s="1"/>
  <c r="AJ35" s="1"/>
  <c r="AK35" s="1"/>
  <c r="AL35" s="1"/>
  <c r="AM35" s="1"/>
  <c r="AN35" s="1"/>
  <c r="AO35" s="1"/>
  <c r="AP35" s="1"/>
  <c r="AQ35" s="1"/>
  <c r="AR35" s="1"/>
  <c r="AS35" s="1"/>
  <c r="AT35" s="1"/>
  <c r="AU35" s="1"/>
  <c r="AV35" s="1"/>
  <c r="AW35" s="1"/>
  <c r="AX35" s="1"/>
  <c r="AY35" s="1"/>
  <c r="AZ35" s="1"/>
  <c r="BA35" s="1"/>
  <c r="BB35" s="1"/>
  <c r="BC35" s="1"/>
  <c r="BD35" s="1"/>
  <c r="BE35" s="1"/>
  <c r="BF35" s="1"/>
  <c r="BG35" s="1"/>
  <c r="BH35" s="1"/>
  <c r="BI35" s="1"/>
  <c r="BJ35" s="1"/>
  <c r="BK35" s="1"/>
  <c r="E35"/>
  <c r="F30"/>
  <c r="G30" s="1"/>
  <c r="H30" s="1"/>
  <c r="I30" s="1"/>
  <c r="J30" s="1"/>
  <c r="K30" s="1"/>
  <c r="L30" s="1"/>
  <c r="M30" s="1"/>
  <c r="N30" s="1"/>
  <c r="O30" s="1"/>
  <c r="P30" s="1"/>
  <c r="Q30" s="1"/>
  <c r="R30" s="1"/>
  <c r="S30" s="1"/>
  <c r="T30" s="1"/>
  <c r="U30" s="1"/>
  <c r="V30" s="1"/>
  <c r="W30" s="1"/>
  <c r="X30" s="1"/>
  <c r="Y30" s="1"/>
  <c r="Z30" s="1"/>
  <c r="AA30" s="1"/>
  <c r="AB30" s="1"/>
  <c r="AC30" s="1"/>
  <c r="AD30" s="1"/>
  <c r="AE30" s="1"/>
  <c r="AF30" s="1"/>
  <c r="AG30" s="1"/>
  <c r="AH30" s="1"/>
  <c r="AI30" s="1"/>
  <c r="AJ30" s="1"/>
  <c r="AK30" s="1"/>
  <c r="AL30" s="1"/>
  <c r="AM30" s="1"/>
  <c r="AN30" s="1"/>
  <c r="AO30" s="1"/>
  <c r="AP30" s="1"/>
  <c r="AQ30" s="1"/>
  <c r="AR30" s="1"/>
  <c r="AS30" s="1"/>
  <c r="AT30" s="1"/>
  <c r="AU30" s="1"/>
  <c r="AV30" s="1"/>
  <c r="AW30" s="1"/>
  <c r="AX30" s="1"/>
  <c r="AY30" s="1"/>
  <c r="AZ30" s="1"/>
  <c r="BA30" s="1"/>
  <c r="BB30" s="1"/>
  <c r="BC30" s="1"/>
  <c r="BD30" s="1"/>
  <c r="BE30" s="1"/>
  <c r="BF30" s="1"/>
  <c r="BG30" s="1"/>
  <c r="BH30" s="1"/>
  <c r="BI30" s="1"/>
  <c r="BJ30" s="1"/>
  <c r="BK30" s="1"/>
  <c r="E30"/>
  <c r="F35" i="1"/>
  <c r="G35" s="1"/>
  <c r="H35" s="1"/>
  <c r="I35" s="1"/>
  <c r="J35" s="1"/>
  <c r="K35" s="1"/>
  <c r="L35" s="1"/>
  <c r="M35" s="1"/>
  <c r="N35" s="1"/>
  <c r="O35" s="1"/>
  <c r="P35" s="1"/>
  <c r="Q35" s="1"/>
  <c r="R35" s="1"/>
  <c r="S35" s="1"/>
  <c r="T35" s="1"/>
  <c r="U35" s="1"/>
  <c r="V35" s="1"/>
  <c r="W35" s="1"/>
  <c r="X35" s="1"/>
  <c r="Y35" s="1"/>
  <c r="Z35" s="1"/>
  <c r="AA35" s="1"/>
  <c r="AB35" s="1"/>
  <c r="AC35" s="1"/>
  <c r="AD35" s="1"/>
  <c r="AE35" s="1"/>
  <c r="AF35" s="1"/>
  <c r="AG35" s="1"/>
  <c r="AH35" s="1"/>
  <c r="AI35" s="1"/>
  <c r="AJ35" s="1"/>
  <c r="AK35" s="1"/>
  <c r="AL35" s="1"/>
  <c r="AM35" s="1"/>
  <c r="AN35" s="1"/>
  <c r="AO35" s="1"/>
  <c r="AP35" s="1"/>
  <c r="AQ35" s="1"/>
  <c r="AR35" s="1"/>
  <c r="AS35" s="1"/>
  <c r="AT35" s="1"/>
  <c r="AU35" s="1"/>
  <c r="AV35" s="1"/>
  <c r="AW35" s="1"/>
  <c r="AX35" s="1"/>
  <c r="AY35" s="1"/>
  <c r="AZ35" s="1"/>
  <c r="BA35" s="1"/>
  <c r="BB35" s="1"/>
  <c r="BC35" s="1"/>
  <c r="BD35" s="1"/>
  <c r="BE35" s="1"/>
  <c r="BF35" s="1"/>
  <c r="BG35" s="1"/>
  <c r="BH35" s="1"/>
  <c r="BI35" s="1"/>
  <c r="BJ35" s="1"/>
  <c r="BK35" s="1"/>
  <c r="E35"/>
  <c r="F30"/>
  <c r="G30" s="1"/>
  <c r="H30" s="1"/>
  <c r="I30" s="1"/>
  <c r="J30" s="1"/>
  <c r="K30" s="1"/>
  <c r="L30" s="1"/>
  <c r="M30" s="1"/>
  <c r="N30" s="1"/>
  <c r="O30" s="1"/>
  <c r="P30" s="1"/>
  <c r="Q30" s="1"/>
  <c r="R30" s="1"/>
  <c r="S30" s="1"/>
  <c r="T30" s="1"/>
  <c r="U30" s="1"/>
  <c r="V30" s="1"/>
  <c r="W30" s="1"/>
  <c r="X30" s="1"/>
  <c r="Y30" s="1"/>
  <c r="Z30" s="1"/>
  <c r="AA30" s="1"/>
  <c r="AB30" s="1"/>
  <c r="AC30" s="1"/>
  <c r="AD30" s="1"/>
  <c r="AE30" s="1"/>
  <c r="AF30" s="1"/>
  <c r="AG30" s="1"/>
  <c r="AH30" s="1"/>
  <c r="AI30" s="1"/>
  <c r="AJ30" s="1"/>
  <c r="AK30" s="1"/>
  <c r="AL30" s="1"/>
  <c r="AM30" s="1"/>
  <c r="AN30" s="1"/>
  <c r="AO30" s="1"/>
  <c r="AP30" s="1"/>
  <c r="AQ30" s="1"/>
  <c r="AR30" s="1"/>
  <c r="AS30" s="1"/>
  <c r="AT30" s="1"/>
  <c r="AU30" s="1"/>
  <c r="AV30" s="1"/>
  <c r="AW30" s="1"/>
  <c r="AX30" s="1"/>
  <c r="AY30" s="1"/>
  <c r="AZ30" s="1"/>
  <c r="BA30" s="1"/>
  <c r="BB30" s="1"/>
  <c r="BC30" s="1"/>
  <c r="BD30" s="1"/>
  <c r="BE30" s="1"/>
  <c r="BF30" s="1"/>
  <c r="BG30" s="1"/>
  <c r="BH30" s="1"/>
  <c r="BI30" s="1"/>
  <c r="BJ30" s="1"/>
  <c r="BK30" s="1"/>
  <c r="E30"/>
  <c r="E23" i="4" l="1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D23"/>
  <c r="F11"/>
  <c r="G11" s="1"/>
  <c r="H11" s="1"/>
  <c r="I11" s="1"/>
  <c r="J11" s="1"/>
  <c r="K11" s="1"/>
  <c r="L11" s="1"/>
  <c r="M11" s="1"/>
  <c r="N11" s="1"/>
  <c r="O11" s="1"/>
  <c r="P11" s="1"/>
  <c r="Q11" s="1"/>
  <c r="R11" s="1"/>
  <c r="S11" s="1"/>
  <c r="T11" s="1"/>
  <c r="U11" s="1"/>
  <c r="V11" s="1"/>
  <c r="W11" s="1"/>
  <c r="X11" s="1"/>
  <c r="Y11" s="1"/>
  <c r="Z11" s="1"/>
  <c r="AA11" s="1"/>
  <c r="AB11" s="1"/>
  <c r="AC11" s="1"/>
  <c r="AD11" s="1"/>
  <c r="AE11" s="1"/>
  <c r="AF11" s="1"/>
  <c r="AG11" s="1"/>
  <c r="AH11" s="1"/>
  <c r="AI11" s="1"/>
  <c r="AJ11" s="1"/>
  <c r="AK11" s="1"/>
  <c r="AL11" s="1"/>
  <c r="AM11" s="1"/>
  <c r="AN11" s="1"/>
  <c r="AO11" s="1"/>
  <c r="AP11" s="1"/>
  <c r="AQ11" s="1"/>
  <c r="AR11" s="1"/>
  <c r="AS11" s="1"/>
  <c r="AT11" s="1"/>
  <c r="AU11" s="1"/>
  <c r="AV11" s="1"/>
  <c r="AW11" s="1"/>
  <c r="AX11" s="1"/>
  <c r="AY11" s="1"/>
  <c r="AZ11" s="1"/>
  <c r="BA11" s="1"/>
  <c r="BB11" s="1"/>
  <c r="BC11" s="1"/>
  <c r="BD11" s="1"/>
  <c r="BE11" s="1"/>
  <c r="BF11" s="1"/>
  <c r="BG11" s="1"/>
  <c r="BH11" s="1"/>
  <c r="BI11" s="1"/>
  <c r="BJ11" s="1"/>
  <c r="BK11" s="1"/>
  <c r="E11"/>
  <c r="D10"/>
  <c r="D12" s="1"/>
  <c r="E9"/>
  <c r="F9" s="1"/>
  <c r="J8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AZ8" s="1"/>
  <c r="BA8" s="1"/>
  <c r="BB8" s="1"/>
  <c r="BC8" s="1"/>
  <c r="BD8" s="1"/>
  <c r="BE8" s="1"/>
  <c r="BF8" s="1"/>
  <c r="BG8" s="1"/>
  <c r="BH8" s="1"/>
  <c r="BI8" s="1"/>
  <c r="BJ8" s="1"/>
  <c r="BK8" s="1"/>
  <c r="E7"/>
  <c r="F7" s="1"/>
  <c r="G7" s="1"/>
  <c r="H7" s="1"/>
  <c r="F30"/>
  <c r="E30"/>
  <c r="F28"/>
  <c r="G28" s="1"/>
  <c r="H28" s="1"/>
  <c r="I28" s="1"/>
  <c r="J28" s="1"/>
  <c r="K28" s="1"/>
  <c r="L28" s="1"/>
  <c r="M28" s="1"/>
  <c r="N28" s="1"/>
  <c r="O28" s="1"/>
  <c r="P28" s="1"/>
  <c r="Q28" s="1"/>
  <c r="R28" s="1"/>
  <c r="S28" s="1"/>
  <c r="T28" s="1"/>
  <c r="U28" s="1"/>
  <c r="V28" s="1"/>
  <c r="W28" s="1"/>
  <c r="X28" s="1"/>
  <c r="Y28" s="1"/>
  <c r="Z28" s="1"/>
  <c r="AA28" s="1"/>
  <c r="AB28" s="1"/>
  <c r="AC28" s="1"/>
  <c r="AD28" s="1"/>
  <c r="AE28" s="1"/>
  <c r="AF28" s="1"/>
  <c r="AG28" s="1"/>
  <c r="AH28" s="1"/>
  <c r="AI28" s="1"/>
  <c r="AJ28" s="1"/>
  <c r="AK28" s="1"/>
  <c r="AL28" s="1"/>
  <c r="AM28" s="1"/>
  <c r="AN28" s="1"/>
  <c r="AO28" s="1"/>
  <c r="AP28" s="1"/>
  <c r="AQ28" s="1"/>
  <c r="AR28" s="1"/>
  <c r="AS28" s="1"/>
  <c r="AT28" s="1"/>
  <c r="AU28" s="1"/>
  <c r="AV28" s="1"/>
  <c r="AW28" s="1"/>
  <c r="AX28" s="1"/>
  <c r="AY28" s="1"/>
  <c r="AZ28" s="1"/>
  <c r="BA28" s="1"/>
  <c r="BB28" s="1"/>
  <c r="BC28" s="1"/>
  <c r="BD28" s="1"/>
  <c r="BE28" s="1"/>
  <c r="BF28" s="1"/>
  <c r="BG28" s="1"/>
  <c r="BH28" s="1"/>
  <c r="BI28" s="1"/>
  <c r="BJ28" s="1"/>
  <c r="BK28" s="1"/>
  <c r="E28"/>
  <c r="E27" s="1"/>
  <c r="D24"/>
  <c r="D25" s="1"/>
  <c r="F22"/>
  <c r="G22" s="1"/>
  <c r="E22"/>
  <c r="E20"/>
  <c r="E19" s="1"/>
  <c r="D16"/>
  <c r="D18" s="1"/>
  <c r="E15"/>
  <c r="E16" s="1"/>
  <c r="J14"/>
  <c r="K14" s="1"/>
  <c r="L14" s="1"/>
  <c r="M14" s="1"/>
  <c r="N14" s="1"/>
  <c r="O14" s="1"/>
  <c r="P14" s="1"/>
  <c r="Q14" s="1"/>
  <c r="R14" s="1"/>
  <c r="S14" s="1"/>
  <c r="T14" s="1"/>
  <c r="U14" s="1"/>
  <c r="V14" s="1"/>
  <c r="W14" s="1"/>
  <c r="X14" s="1"/>
  <c r="Y14" s="1"/>
  <c r="Z14" s="1"/>
  <c r="AA14" s="1"/>
  <c r="AB14" s="1"/>
  <c r="AC14" s="1"/>
  <c r="AD14" s="1"/>
  <c r="AE14" s="1"/>
  <c r="AF14" s="1"/>
  <c r="AG14" s="1"/>
  <c r="AH14" s="1"/>
  <c r="AI14" s="1"/>
  <c r="AJ14" s="1"/>
  <c r="AK14" s="1"/>
  <c r="AL14" s="1"/>
  <c r="AM14" s="1"/>
  <c r="AN14" s="1"/>
  <c r="AO14" s="1"/>
  <c r="AP14" s="1"/>
  <c r="AQ14" s="1"/>
  <c r="AR14" s="1"/>
  <c r="AS14" s="1"/>
  <c r="AT14" s="1"/>
  <c r="AU14" s="1"/>
  <c r="AV14" s="1"/>
  <c r="AW14" s="1"/>
  <c r="AX14" s="1"/>
  <c r="AY14" s="1"/>
  <c r="AZ14" s="1"/>
  <c r="BA14" s="1"/>
  <c r="BB14" s="1"/>
  <c r="BC14" s="1"/>
  <c r="BD14" s="1"/>
  <c r="BE14" s="1"/>
  <c r="BF14" s="1"/>
  <c r="BG14" s="1"/>
  <c r="BH14" s="1"/>
  <c r="BI14" s="1"/>
  <c r="BJ14" s="1"/>
  <c r="BK14" s="1"/>
  <c r="F14"/>
  <c r="G14" s="1"/>
  <c r="E14"/>
  <c r="E13" s="1"/>
  <c r="F13" l="1"/>
  <c r="G13" s="1"/>
  <c r="H13" s="1"/>
  <c r="I13" s="1"/>
  <c r="J13" s="1"/>
  <c r="K13" s="1"/>
  <c r="L13" s="1"/>
  <c r="M13" s="1"/>
  <c r="N13" s="1"/>
  <c r="O13" s="1"/>
  <c r="P13" s="1"/>
  <c r="Q13" s="1"/>
  <c r="R13" s="1"/>
  <c r="S13" s="1"/>
  <c r="T13" s="1"/>
  <c r="U13" s="1"/>
  <c r="V13" s="1"/>
  <c r="W13" s="1"/>
  <c r="X13" s="1"/>
  <c r="Y13" s="1"/>
  <c r="Z13" s="1"/>
  <c r="AA13" s="1"/>
  <c r="AB13" s="1"/>
  <c r="AC13" s="1"/>
  <c r="AD13" s="1"/>
  <c r="AE13" s="1"/>
  <c r="AF13" s="1"/>
  <c r="AG13" s="1"/>
  <c r="AH13" s="1"/>
  <c r="AI13" s="1"/>
  <c r="AJ13" s="1"/>
  <c r="AK13" s="1"/>
  <c r="AL13" s="1"/>
  <c r="AM13" s="1"/>
  <c r="AN13" s="1"/>
  <c r="AO13" s="1"/>
  <c r="AP13" s="1"/>
  <c r="AQ13" s="1"/>
  <c r="AR13" s="1"/>
  <c r="AS13" s="1"/>
  <c r="AT13" s="1"/>
  <c r="AU13" s="1"/>
  <c r="AV13" s="1"/>
  <c r="AW13" s="1"/>
  <c r="AX13" s="1"/>
  <c r="AY13" s="1"/>
  <c r="AZ13" s="1"/>
  <c r="BA13" s="1"/>
  <c r="BB13" s="1"/>
  <c r="BC13" s="1"/>
  <c r="BD13" s="1"/>
  <c r="BE13" s="1"/>
  <c r="BF13" s="1"/>
  <c r="BG13" s="1"/>
  <c r="BH13" s="1"/>
  <c r="BI13" s="1"/>
  <c r="BJ13" s="1"/>
  <c r="BK13" s="1"/>
  <c r="E29"/>
  <c r="E31" s="1"/>
  <c r="E32" s="1"/>
  <c r="H22"/>
  <c r="G29"/>
  <c r="F29"/>
  <c r="F31" s="1"/>
  <c r="D29"/>
  <c r="D31" s="1"/>
  <c r="D32" s="1"/>
  <c r="F15"/>
  <c r="F10"/>
  <c r="F12" s="1"/>
  <c r="G9"/>
  <c r="E10"/>
  <c r="E12" s="1"/>
  <c r="I7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AZ7" s="1"/>
  <c r="BA7" s="1"/>
  <c r="BB7" s="1"/>
  <c r="BC7" s="1"/>
  <c r="BD7" s="1"/>
  <c r="BE7" s="1"/>
  <c r="BF7" s="1"/>
  <c r="BG7" s="1"/>
  <c r="BH7" s="1"/>
  <c r="BI7" s="1"/>
  <c r="BJ7" s="1"/>
  <c r="BK7" s="1"/>
  <c r="F27"/>
  <c r="G30"/>
  <c r="E24"/>
  <c r="E18"/>
  <c r="F20"/>
  <c r="G20" s="1"/>
  <c r="H20" s="1"/>
  <c r="J20" s="1"/>
  <c r="K20" s="1"/>
  <c r="L20" s="1"/>
  <c r="M20" s="1"/>
  <c r="N20" s="1"/>
  <c r="O20" s="1"/>
  <c r="P20" s="1"/>
  <c r="Q20" s="1"/>
  <c r="R20" s="1"/>
  <c r="S20" s="1"/>
  <c r="T20" s="1"/>
  <c r="U20" s="1"/>
  <c r="V20" s="1"/>
  <c r="W20" s="1"/>
  <c r="Y20" s="1"/>
  <c r="Z20" s="1"/>
  <c r="AA20" s="1"/>
  <c r="AB20" s="1"/>
  <c r="AC20" s="1"/>
  <c r="AD20" s="1"/>
  <c r="AE20" s="1"/>
  <c r="AF20" s="1"/>
  <c r="AG20" s="1"/>
  <c r="AH20" s="1"/>
  <c r="AI20" s="1"/>
  <c r="AJ20" s="1"/>
  <c r="AK20" s="1"/>
  <c r="AL20" s="1"/>
  <c r="AM20" s="1"/>
  <c r="AN20" s="1"/>
  <c r="AO20" s="1"/>
  <c r="AP20" s="1"/>
  <c r="AQ20" s="1"/>
  <c r="AR20" s="1"/>
  <c r="AS20" s="1"/>
  <c r="AT20" s="1"/>
  <c r="AU20" s="1"/>
  <c r="AV20" s="1"/>
  <c r="AW20" s="1"/>
  <c r="AX20" s="1"/>
  <c r="AY20" s="1"/>
  <c r="AZ20" s="1"/>
  <c r="BA20" s="1"/>
  <c r="BB20" s="1"/>
  <c r="BC20" s="1"/>
  <c r="BD20" s="1"/>
  <c r="BE20" s="1"/>
  <c r="BF20" s="1"/>
  <c r="BG20" s="1"/>
  <c r="BH20" s="1"/>
  <c r="BI20" s="1"/>
  <c r="BJ20" s="1"/>
  <c r="BK20" s="1"/>
  <c r="G24" i="3"/>
  <c r="H24" s="1"/>
  <c r="F24"/>
  <c r="E24"/>
  <c r="D23"/>
  <c r="D25" s="1"/>
  <c r="D26" s="1"/>
  <c r="F22"/>
  <c r="G22" s="1"/>
  <c r="H22" s="1"/>
  <c r="I22" s="1"/>
  <c r="J22" s="1"/>
  <c r="K22" s="1"/>
  <c r="L22" s="1"/>
  <c r="M22" s="1"/>
  <c r="N22" s="1"/>
  <c r="O22" s="1"/>
  <c r="P22" s="1"/>
  <c r="Q22" s="1"/>
  <c r="R22" s="1"/>
  <c r="S22" s="1"/>
  <c r="T22" s="1"/>
  <c r="U22" s="1"/>
  <c r="V22" s="1"/>
  <c r="W22" s="1"/>
  <c r="X22" s="1"/>
  <c r="Y22" s="1"/>
  <c r="Z22" s="1"/>
  <c r="AA22" s="1"/>
  <c r="AB22" s="1"/>
  <c r="AC22" s="1"/>
  <c r="AD22" s="1"/>
  <c r="AE22" s="1"/>
  <c r="AF22" s="1"/>
  <c r="AG22" s="1"/>
  <c r="AH22" s="1"/>
  <c r="AI22" s="1"/>
  <c r="AJ22" s="1"/>
  <c r="AK22" s="1"/>
  <c r="AL22" s="1"/>
  <c r="AM22" s="1"/>
  <c r="AN22" s="1"/>
  <c r="AO22" s="1"/>
  <c r="AP22" s="1"/>
  <c r="AQ22" s="1"/>
  <c r="AR22" s="1"/>
  <c r="AS22" s="1"/>
  <c r="AT22" s="1"/>
  <c r="AU22" s="1"/>
  <c r="AV22" s="1"/>
  <c r="AW22" s="1"/>
  <c r="AX22" s="1"/>
  <c r="AY22" s="1"/>
  <c r="AZ22" s="1"/>
  <c r="BA22" s="1"/>
  <c r="BB22" s="1"/>
  <c r="BC22" s="1"/>
  <c r="BD22" s="1"/>
  <c r="BE22" s="1"/>
  <c r="BF22" s="1"/>
  <c r="BG22" s="1"/>
  <c r="BH22" s="1"/>
  <c r="BI22" s="1"/>
  <c r="BJ22" s="1"/>
  <c r="BK22" s="1"/>
  <c r="E22"/>
  <c r="E21" s="1"/>
  <c r="D18"/>
  <c r="D17"/>
  <c r="F16"/>
  <c r="F17" s="1"/>
  <c r="E16"/>
  <c r="E17" s="1"/>
  <c r="E14"/>
  <c r="E13" s="1"/>
  <c r="D10"/>
  <c r="D12" s="1"/>
  <c r="G9"/>
  <c r="G10" s="1"/>
  <c r="F9"/>
  <c r="F10" s="1"/>
  <c r="E9"/>
  <c r="E10" s="1"/>
  <c r="J8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AZ8" s="1"/>
  <c r="BA8" s="1"/>
  <c r="BB8" s="1"/>
  <c r="BC8" s="1"/>
  <c r="BD8" s="1"/>
  <c r="BE8" s="1"/>
  <c r="BF8" s="1"/>
  <c r="BG8" s="1"/>
  <c r="BH8" s="1"/>
  <c r="BI8" s="1"/>
  <c r="BJ8" s="1"/>
  <c r="BK8" s="1"/>
  <c r="G8"/>
  <c r="F8"/>
  <c r="E8"/>
  <c r="E7" s="1"/>
  <c r="F7" s="1"/>
  <c r="G7" s="1"/>
  <c r="H7" s="1"/>
  <c r="I7" s="1"/>
  <c r="E23" i="2"/>
  <c r="F23"/>
  <c r="G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D23"/>
  <c r="D25" s="1"/>
  <c r="D26" s="1"/>
  <c r="E24"/>
  <c r="F16"/>
  <c r="F17" s="1"/>
  <c r="G16"/>
  <c r="G17" s="1"/>
  <c r="E16"/>
  <c r="D12"/>
  <c r="D10"/>
  <c r="E9"/>
  <c r="E10" s="1"/>
  <c r="J8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AZ8" s="1"/>
  <c r="BA8" s="1"/>
  <c r="BB8" s="1"/>
  <c r="BC8" s="1"/>
  <c r="BD8" s="1"/>
  <c r="BE8" s="1"/>
  <c r="BF8" s="1"/>
  <c r="BG8" s="1"/>
  <c r="BH8" s="1"/>
  <c r="BI8" s="1"/>
  <c r="BJ8" s="1"/>
  <c r="BK8" s="1"/>
  <c r="E8"/>
  <c r="E7" s="1"/>
  <c r="F16" i="1"/>
  <c r="F17" s="1"/>
  <c r="E16"/>
  <c r="D10"/>
  <c r="D12" s="1"/>
  <c r="D4" i="4"/>
  <c r="E4" s="1"/>
  <c r="F4" s="1"/>
  <c r="G4" s="1"/>
  <c r="H4" s="1"/>
  <c r="I4" s="1"/>
  <c r="J4" s="1"/>
  <c r="K4" s="1"/>
  <c r="L4" s="1"/>
  <c r="M4" s="1"/>
  <c r="N4" s="1"/>
  <c r="O4" s="1"/>
  <c r="P4" s="1"/>
  <c r="Q4" s="1"/>
  <c r="R4" s="1"/>
  <c r="S4" s="1"/>
  <c r="T4" s="1"/>
  <c r="U4" s="1"/>
  <c r="V4" s="1"/>
  <c r="W4" s="1"/>
  <c r="X4" s="1"/>
  <c r="Y4" s="1"/>
  <c r="Z4" s="1"/>
  <c r="AA4" s="1"/>
  <c r="AB4" s="1"/>
  <c r="AC4" s="1"/>
  <c r="AD4" s="1"/>
  <c r="AE4" s="1"/>
  <c r="AF4" s="1"/>
  <c r="AG4" s="1"/>
  <c r="AH4" s="1"/>
  <c r="AI4" s="1"/>
  <c r="AJ4" s="1"/>
  <c r="AK4" s="1"/>
  <c r="AL4" s="1"/>
  <c r="AM4" s="1"/>
  <c r="AN4" s="1"/>
  <c r="AO4" s="1"/>
  <c r="AP4" s="1"/>
  <c r="AQ4" s="1"/>
  <c r="AR4" s="1"/>
  <c r="AS4" s="1"/>
  <c r="AT4" s="1"/>
  <c r="AU4" s="1"/>
  <c r="AV4" s="1"/>
  <c r="AW4" s="1"/>
  <c r="AX4" s="1"/>
  <c r="AY4" s="1"/>
  <c r="AZ4" s="1"/>
  <c r="BA4" s="1"/>
  <c r="BB4" s="1"/>
  <c r="BC4" s="1"/>
  <c r="BD4" s="1"/>
  <c r="BE4" s="1"/>
  <c r="BF4" s="1"/>
  <c r="BG4" s="1"/>
  <c r="BH4" s="1"/>
  <c r="BI4" s="1"/>
  <c r="BJ4" s="1"/>
  <c r="BK4" s="1"/>
  <c r="D4" i="2"/>
  <c r="E4" s="1"/>
  <c r="F4" s="1"/>
  <c r="G4" s="1"/>
  <c r="H4" s="1"/>
  <c r="I4" s="1"/>
  <c r="J4" s="1"/>
  <c r="K4" s="1"/>
  <c r="L4" s="1"/>
  <c r="M4" s="1"/>
  <c r="N4" s="1"/>
  <c r="O4" s="1"/>
  <c r="P4" s="1"/>
  <c r="Q4" s="1"/>
  <c r="R4" s="1"/>
  <c r="S4" s="1"/>
  <c r="T4" s="1"/>
  <c r="U4" s="1"/>
  <c r="V4" s="1"/>
  <c r="W4" s="1"/>
  <c r="X4" s="1"/>
  <c r="Y4" s="1"/>
  <c r="Z4" s="1"/>
  <c r="AA4" s="1"/>
  <c r="AB4" s="1"/>
  <c r="AC4" s="1"/>
  <c r="AD4" s="1"/>
  <c r="AE4" s="1"/>
  <c r="AF4" s="1"/>
  <c r="AG4" s="1"/>
  <c r="AH4" s="1"/>
  <c r="AI4" s="1"/>
  <c r="AJ4" s="1"/>
  <c r="AK4" s="1"/>
  <c r="AL4" s="1"/>
  <c r="AM4" s="1"/>
  <c r="AN4" s="1"/>
  <c r="AO4" s="1"/>
  <c r="AP4" s="1"/>
  <c r="AQ4" s="1"/>
  <c r="AR4" s="1"/>
  <c r="AS4" s="1"/>
  <c r="AT4" s="1"/>
  <c r="AU4" s="1"/>
  <c r="AV4" s="1"/>
  <c r="AW4" s="1"/>
  <c r="AX4" s="1"/>
  <c r="AY4" s="1"/>
  <c r="AZ4" s="1"/>
  <c r="BA4" s="1"/>
  <c r="BB4" s="1"/>
  <c r="BC4" s="1"/>
  <c r="BD4" s="1"/>
  <c r="BE4" s="1"/>
  <c r="BF4" s="1"/>
  <c r="BG4" s="1"/>
  <c r="BH4" s="1"/>
  <c r="BI4" s="1"/>
  <c r="BJ4" s="1"/>
  <c r="BK4" s="1"/>
  <c r="D4" i="1"/>
  <c r="E4" s="1"/>
  <c r="F4" s="1"/>
  <c r="G4" s="1"/>
  <c r="H4" s="1"/>
  <c r="I4" s="1"/>
  <c r="J4" s="1"/>
  <c r="K4" s="1"/>
  <c r="L4" s="1"/>
  <c r="M4" s="1"/>
  <c r="N4" s="1"/>
  <c r="O4" s="1"/>
  <c r="P4" s="1"/>
  <c r="Q4" s="1"/>
  <c r="R4" s="1"/>
  <c r="S4" s="1"/>
  <c r="T4" s="1"/>
  <c r="U4" s="1"/>
  <c r="V4" s="1"/>
  <c r="W4" s="1"/>
  <c r="X4" s="1"/>
  <c r="Y4" s="1"/>
  <c r="Z4" s="1"/>
  <c r="AA4" s="1"/>
  <c r="AB4" s="1"/>
  <c r="AC4" s="1"/>
  <c r="AD4" s="1"/>
  <c r="AE4" s="1"/>
  <c r="AF4" s="1"/>
  <c r="AG4" s="1"/>
  <c r="AH4" s="1"/>
  <c r="AI4" s="1"/>
  <c r="AJ4" s="1"/>
  <c r="AK4" s="1"/>
  <c r="AL4" s="1"/>
  <c r="AM4" s="1"/>
  <c r="AN4" s="1"/>
  <c r="AO4" s="1"/>
  <c r="AP4" s="1"/>
  <c r="AQ4" s="1"/>
  <c r="AR4" s="1"/>
  <c r="AS4" s="1"/>
  <c r="AT4" s="1"/>
  <c r="AU4" s="1"/>
  <c r="AV4" s="1"/>
  <c r="AW4" s="1"/>
  <c r="AX4" s="1"/>
  <c r="AY4" s="1"/>
  <c r="AZ4" s="1"/>
  <c r="BA4" s="1"/>
  <c r="BB4" s="1"/>
  <c r="BC4" s="1"/>
  <c r="BD4" s="1"/>
  <c r="BE4" s="1"/>
  <c r="BF4" s="1"/>
  <c r="BG4" s="1"/>
  <c r="BH4" s="1"/>
  <c r="BI4" s="1"/>
  <c r="BJ4" s="1"/>
  <c r="BK4" s="1"/>
  <c r="E42" i="4"/>
  <c r="F42" s="1"/>
  <c r="G42" s="1"/>
  <c r="H42" s="1"/>
  <c r="I42" s="1"/>
  <c r="J42" s="1"/>
  <c r="K42" s="1"/>
  <c r="L42" s="1"/>
  <c r="M42" s="1"/>
  <c r="N42" s="1"/>
  <c r="O42" s="1"/>
  <c r="P42" s="1"/>
  <c r="Q42" s="1"/>
  <c r="R42" s="1"/>
  <c r="S42" s="1"/>
  <c r="T42" s="1"/>
  <c r="U42" s="1"/>
  <c r="V42" s="1"/>
  <c r="W42" s="1"/>
  <c r="X42" s="1"/>
  <c r="Y42" s="1"/>
  <c r="Z42" s="1"/>
  <c r="AA42" s="1"/>
  <c r="AB42" s="1"/>
  <c r="AC42" s="1"/>
  <c r="AD42" s="1"/>
  <c r="AE42" s="1"/>
  <c r="AF42" s="1"/>
  <c r="AG42" s="1"/>
  <c r="AH42" s="1"/>
  <c r="AI42" s="1"/>
  <c r="AJ42" s="1"/>
  <c r="AK42" s="1"/>
  <c r="AL42" s="1"/>
  <c r="AM42" s="1"/>
  <c r="AN42" s="1"/>
  <c r="AO42" s="1"/>
  <c r="AP42" s="1"/>
  <c r="AQ42" s="1"/>
  <c r="AR42" s="1"/>
  <c r="AS42" s="1"/>
  <c r="AT42" s="1"/>
  <c r="AU42" s="1"/>
  <c r="AV42" s="1"/>
  <c r="AW42" s="1"/>
  <c r="AX42" s="1"/>
  <c r="AY42" s="1"/>
  <c r="AZ42" s="1"/>
  <c r="BA42" s="1"/>
  <c r="BB42" s="1"/>
  <c r="BC42" s="1"/>
  <c r="BD42" s="1"/>
  <c r="BE42" s="1"/>
  <c r="BF42" s="1"/>
  <c r="BG42" s="1"/>
  <c r="BH42" s="1"/>
  <c r="BI42" s="1"/>
  <c r="BJ42" s="1"/>
  <c r="BK42" s="1"/>
  <c r="E36" i="3"/>
  <c r="F36" s="1"/>
  <c r="G36" s="1"/>
  <c r="H36" s="1"/>
  <c r="I36" s="1"/>
  <c r="J36" s="1"/>
  <c r="K36" s="1"/>
  <c r="L36" s="1"/>
  <c r="M36" s="1"/>
  <c r="N36" s="1"/>
  <c r="O36" s="1"/>
  <c r="P36" s="1"/>
  <c r="Q36" s="1"/>
  <c r="R36" s="1"/>
  <c r="S36" s="1"/>
  <c r="T36" s="1"/>
  <c r="U36" s="1"/>
  <c r="V36" s="1"/>
  <c r="W36" s="1"/>
  <c r="X36" s="1"/>
  <c r="Y36" s="1"/>
  <c r="Z36" s="1"/>
  <c r="AA36" s="1"/>
  <c r="AB36" s="1"/>
  <c r="AC36" s="1"/>
  <c r="AD36" s="1"/>
  <c r="AE36" s="1"/>
  <c r="AF36" s="1"/>
  <c r="AG36" s="1"/>
  <c r="AH36" s="1"/>
  <c r="AI36" s="1"/>
  <c r="AJ36" s="1"/>
  <c r="AK36" s="1"/>
  <c r="AL36" s="1"/>
  <c r="AM36" s="1"/>
  <c r="AN36" s="1"/>
  <c r="AO36" s="1"/>
  <c r="AP36" s="1"/>
  <c r="AQ36" s="1"/>
  <c r="AR36" s="1"/>
  <c r="AS36" s="1"/>
  <c r="AT36" s="1"/>
  <c r="AU36" s="1"/>
  <c r="AV36" s="1"/>
  <c r="AW36" s="1"/>
  <c r="AX36" s="1"/>
  <c r="AY36" s="1"/>
  <c r="AZ36" s="1"/>
  <c r="BA36" s="1"/>
  <c r="BB36" s="1"/>
  <c r="BC36" s="1"/>
  <c r="BD36" s="1"/>
  <c r="BE36" s="1"/>
  <c r="BF36" s="1"/>
  <c r="BG36" s="1"/>
  <c r="BH36" s="1"/>
  <c r="BI36" s="1"/>
  <c r="BJ36" s="1"/>
  <c r="BK36" s="1"/>
  <c r="E36" i="2"/>
  <c r="F36" s="1"/>
  <c r="G36" s="1"/>
  <c r="H36" s="1"/>
  <c r="I36" s="1"/>
  <c r="J36" s="1"/>
  <c r="K36" s="1"/>
  <c r="L36" s="1"/>
  <c r="M36" s="1"/>
  <c r="N36" s="1"/>
  <c r="O36" s="1"/>
  <c r="P36" s="1"/>
  <c r="Q36" s="1"/>
  <c r="R36" s="1"/>
  <c r="S36" s="1"/>
  <c r="T36" s="1"/>
  <c r="U36" s="1"/>
  <c r="V36" s="1"/>
  <c r="W36" s="1"/>
  <c r="X36" s="1"/>
  <c r="Y36" s="1"/>
  <c r="Z36" s="1"/>
  <c r="AA36" s="1"/>
  <c r="AB36" s="1"/>
  <c r="AC36" s="1"/>
  <c r="AD36" s="1"/>
  <c r="AE36" s="1"/>
  <c r="AF36" s="1"/>
  <c r="AG36" s="1"/>
  <c r="AH36" s="1"/>
  <c r="AI36" s="1"/>
  <c r="AJ36" s="1"/>
  <c r="AK36" s="1"/>
  <c r="AL36" s="1"/>
  <c r="AM36" s="1"/>
  <c r="AN36" s="1"/>
  <c r="AO36" s="1"/>
  <c r="AP36" s="1"/>
  <c r="AQ36" s="1"/>
  <c r="AR36" s="1"/>
  <c r="AS36" s="1"/>
  <c r="AT36" s="1"/>
  <c r="AU36" s="1"/>
  <c r="AV36" s="1"/>
  <c r="AW36" s="1"/>
  <c r="AX36" s="1"/>
  <c r="AY36" s="1"/>
  <c r="AZ36" s="1"/>
  <c r="BA36" s="1"/>
  <c r="BB36" s="1"/>
  <c r="BC36" s="1"/>
  <c r="BD36" s="1"/>
  <c r="BE36" s="1"/>
  <c r="BF36" s="1"/>
  <c r="BG36" s="1"/>
  <c r="BH36" s="1"/>
  <c r="BI36" s="1"/>
  <c r="BJ36" s="1"/>
  <c r="BK36" s="1"/>
  <c r="E14"/>
  <c r="E13" s="1"/>
  <c r="E17"/>
  <c r="D17"/>
  <c r="E36" i="1"/>
  <c r="F36" s="1"/>
  <c r="G36" s="1"/>
  <c r="H36" s="1"/>
  <c r="I36" s="1"/>
  <c r="J36" s="1"/>
  <c r="K36" s="1"/>
  <c r="L36" s="1"/>
  <c r="M36" s="1"/>
  <c r="N36" s="1"/>
  <c r="O36" s="1"/>
  <c r="P36" s="1"/>
  <c r="Q36" s="1"/>
  <c r="R36" s="1"/>
  <c r="S36" s="1"/>
  <c r="T36" s="1"/>
  <c r="U36" s="1"/>
  <c r="V36" s="1"/>
  <c r="W36" s="1"/>
  <c r="X36" s="1"/>
  <c r="Y36" s="1"/>
  <c r="Z36" s="1"/>
  <c r="AA36" s="1"/>
  <c r="AB36" s="1"/>
  <c r="AC36" s="1"/>
  <c r="AD36" s="1"/>
  <c r="AE36" s="1"/>
  <c r="AF36" s="1"/>
  <c r="AG36" s="1"/>
  <c r="AH36" s="1"/>
  <c r="AI36" s="1"/>
  <c r="AJ36" s="1"/>
  <c r="AK36" s="1"/>
  <c r="AL36" s="1"/>
  <c r="AM36" s="1"/>
  <c r="AN36" s="1"/>
  <c r="AO36" s="1"/>
  <c r="AP36" s="1"/>
  <c r="AQ36" s="1"/>
  <c r="AR36" s="1"/>
  <c r="AS36" s="1"/>
  <c r="AT36" s="1"/>
  <c r="AU36" s="1"/>
  <c r="AV36" s="1"/>
  <c r="AW36" s="1"/>
  <c r="AX36" s="1"/>
  <c r="AY36" s="1"/>
  <c r="AZ36" s="1"/>
  <c r="BA36" s="1"/>
  <c r="BB36" s="1"/>
  <c r="BC36" s="1"/>
  <c r="BD36" s="1"/>
  <c r="BE36" s="1"/>
  <c r="BF36" s="1"/>
  <c r="BG36" s="1"/>
  <c r="BH36" s="1"/>
  <c r="BI36" s="1"/>
  <c r="BJ36" s="1"/>
  <c r="BK36" s="1"/>
  <c r="E14"/>
  <c r="E13" s="1"/>
  <c r="E17"/>
  <c r="D17"/>
  <c r="D18" s="1"/>
  <c r="D53" i="4"/>
  <c r="D47" i="3"/>
  <c r="D47" i="1"/>
  <c r="D47" i="2"/>
  <c r="D4" i="3"/>
  <c r="E4" s="1"/>
  <c r="C3" i="1"/>
  <c r="D37" s="1"/>
  <c r="C3" i="4"/>
  <c r="I46"/>
  <c r="J46"/>
  <c r="K46"/>
  <c r="L46"/>
  <c r="M46"/>
  <c r="S46"/>
  <c r="T46"/>
  <c r="U46"/>
  <c r="V46"/>
  <c r="W46"/>
  <c r="AC46"/>
  <c r="AD46"/>
  <c r="AE46"/>
  <c r="AF46"/>
  <c r="AG46"/>
  <c r="AM46"/>
  <c r="AN46"/>
  <c r="AO46"/>
  <c r="AP46"/>
  <c r="AQ46"/>
  <c r="AW46"/>
  <c r="AX46"/>
  <c r="AY46"/>
  <c r="AZ46"/>
  <c r="BA46"/>
  <c r="BG46"/>
  <c r="BH46"/>
  <c r="BI46"/>
  <c r="BJ46"/>
  <c r="BK46"/>
  <c r="F39"/>
  <c r="G39" s="1"/>
  <c r="H39" s="1"/>
  <c r="I39" s="1"/>
  <c r="J39" s="1"/>
  <c r="K39" s="1"/>
  <c r="L39" s="1"/>
  <c r="M39" s="1"/>
  <c r="N39" s="1"/>
  <c r="O39" s="1"/>
  <c r="P39" s="1"/>
  <c r="Q39" s="1"/>
  <c r="R39" s="1"/>
  <c r="S39" s="1"/>
  <c r="T39" s="1"/>
  <c r="U39" s="1"/>
  <c r="V39" s="1"/>
  <c r="W39" s="1"/>
  <c r="X39" s="1"/>
  <c r="Y39" s="1"/>
  <c r="Z39" s="1"/>
  <c r="AA39" s="1"/>
  <c r="AB39" s="1"/>
  <c r="AC39" s="1"/>
  <c r="AD39" s="1"/>
  <c r="AE39" s="1"/>
  <c r="AF39" s="1"/>
  <c r="AG39" s="1"/>
  <c r="AH39" s="1"/>
  <c r="AI39" s="1"/>
  <c r="AJ39" s="1"/>
  <c r="AK39" s="1"/>
  <c r="AL39" s="1"/>
  <c r="AM39" s="1"/>
  <c r="AN39" s="1"/>
  <c r="AO39" s="1"/>
  <c r="AP39" s="1"/>
  <c r="AQ39" s="1"/>
  <c r="AR39" s="1"/>
  <c r="AS39" s="1"/>
  <c r="AT39" s="1"/>
  <c r="AU39" s="1"/>
  <c r="AV39" s="1"/>
  <c r="AW39" s="1"/>
  <c r="AX39" s="1"/>
  <c r="AY39" s="1"/>
  <c r="AZ39" s="1"/>
  <c r="BA39" s="1"/>
  <c r="BB39" s="1"/>
  <c r="BC39" s="1"/>
  <c r="BD39" s="1"/>
  <c r="BE39" s="1"/>
  <c r="BF39" s="1"/>
  <c r="BG39" s="1"/>
  <c r="BH39" s="1"/>
  <c r="BI39" s="1"/>
  <c r="BJ39" s="1"/>
  <c r="BK39" s="1"/>
  <c r="E39"/>
  <c r="E37"/>
  <c r="F37" s="1"/>
  <c r="G37" s="1"/>
  <c r="H37" s="1"/>
  <c r="I37" s="1"/>
  <c r="J37" s="1"/>
  <c r="K37" s="1"/>
  <c r="L37" s="1"/>
  <c r="M37" s="1"/>
  <c r="N37" s="1"/>
  <c r="O37" s="1"/>
  <c r="P37" s="1"/>
  <c r="Q37" s="1"/>
  <c r="R37" s="1"/>
  <c r="S37" s="1"/>
  <c r="T37" s="1"/>
  <c r="U37" s="1"/>
  <c r="V37" s="1"/>
  <c r="W37" s="1"/>
  <c r="X37" s="1"/>
  <c r="Y37" s="1"/>
  <c r="Z37" s="1"/>
  <c r="AA37" s="1"/>
  <c r="AB37" s="1"/>
  <c r="AC37" s="1"/>
  <c r="AD37" s="1"/>
  <c r="AE37" s="1"/>
  <c r="AF37" s="1"/>
  <c r="AG37" s="1"/>
  <c r="AH37" s="1"/>
  <c r="AI37" s="1"/>
  <c r="AJ37" s="1"/>
  <c r="AK37" s="1"/>
  <c r="AL37" s="1"/>
  <c r="AM37" s="1"/>
  <c r="AN37" s="1"/>
  <c r="AO37" s="1"/>
  <c r="AP37" s="1"/>
  <c r="AQ37" s="1"/>
  <c r="AR37" s="1"/>
  <c r="AS37" s="1"/>
  <c r="AT37" s="1"/>
  <c r="AU37" s="1"/>
  <c r="AV37" s="1"/>
  <c r="AW37" s="1"/>
  <c r="AX37" s="1"/>
  <c r="AY37" s="1"/>
  <c r="AZ37" s="1"/>
  <c r="BA37" s="1"/>
  <c r="BB37" s="1"/>
  <c r="BC37" s="1"/>
  <c r="BD37" s="1"/>
  <c r="BE37" s="1"/>
  <c r="BF37" s="1"/>
  <c r="BG37" s="1"/>
  <c r="BH37" s="1"/>
  <c r="BI37" s="1"/>
  <c r="BJ37" s="1"/>
  <c r="BK37" s="1"/>
  <c r="E34"/>
  <c r="F34" s="1"/>
  <c r="G34" s="1"/>
  <c r="H34" s="1"/>
  <c r="I34" s="1"/>
  <c r="J34" s="1"/>
  <c r="K34" s="1"/>
  <c r="L34" s="1"/>
  <c r="M34" s="1"/>
  <c r="N34" s="1"/>
  <c r="O34" s="1"/>
  <c r="P34" s="1"/>
  <c r="Q34" s="1"/>
  <c r="R34" s="1"/>
  <c r="S34" s="1"/>
  <c r="T34" s="1"/>
  <c r="U34" s="1"/>
  <c r="V34" s="1"/>
  <c r="W34" s="1"/>
  <c r="X34" s="1"/>
  <c r="Y34" s="1"/>
  <c r="Z34" s="1"/>
  <c r="AA34" s="1"/>
  <c r="AB34" s="1"/>
  <c r="AC34" s="1"/>
  <c r="AD34" s="1"/>
  <c r="AE34" s="1"/>
  <c r="AF34" s="1"/>
  <c r="AG34" s="1"/>
  <c r="AH34" s="1"/>
  <c r="AI34" s="1"/>
  <c r="AJ34" s="1"/>
  <c r="AK34" s="1"/>
  <c r="AL34" s="1"/>
  <c r="AM34" s="1"/>
  <c r="AN34" s="1"/>
  <c r="AO34" s="1"/>
  <c r="AP34" s="1"/>
  <c r="AQ34" s="1"/>
  <c r="AR34" s="1"/>
  <c r="AS34" s="1"/>
  <c r="AT34" s="1"/>
  <c r="AU34" s="1"/>
  <c r="AV34" s="1"/>
  <c r="AW34" s="1"/>
  <c r="AX34" s="1"/>
  <c r="AY34" s="1"/>
  <c r="AZ34" s="1"/>
  <c r="BA34" s="1"/>
  <c r="BB34" s="1"/>
  <c r="BC34" s="1"/>
  <c r="BD34" s="1"/>
  <c r="BE34" s="1"/>
  <c r="BF34" s="1"/>
  <c r="BG34" s="1"/>
  <c r="BH34" s="1"/>
  <c r="BI34" s="1"/>
  <c r="BJ34" s="1"/>
  <c r="BK34" s="1"/>
  <c r="D5"/>
  <c r="BB40" i="3"/>
  <c r="BC40"/>
  <c r="BD40"/>
  <c r="BE40"/>
  <c r="BF40"/>
  <c r="BG40"/>
  <c r="BH40"/>
  <c r="BI40"/>
  <c r="BJ40"/>
  <c r="BK40"/>
  <c r="X40"/>
  <c r="Y40"/>
  <c r="Z40"/>
  <c r="AA40"/>
  <c r="AB40"/>
  <c r="AC40"/>
  <c r="AD40"/>
  <c r="AE40"/>
  <c r="AF40"/>
  <c r="AG40"/>
  <c r="E33"/>
  <c r="F33" s="1"/>
  <c r="G33" s="1"/>
  <c r="H33" s="1"/>
  <c r="I33" s="1"/>
  <c r="J33" s="1"/>
  <c r="K33" s="1"/>
  <c r="L33" s="1"/>
  <c r="M33" s="1"/>
  <c r="N33" s="1"/>
  <c r="O33" s="1"/>
  <c r="P33" s="1"/>
  <c r="Q33" s="1"/>
  <c r="R33" s="1"/>
  <c r="S33" s="1"/>
  <c r="T33" s="1"/>
  <c r="U33" s="1"/>
  <c r="V33" s="1"/>
  <c r="W33" s="1"/>
  <c r="X33" s="1"/>
  <c r="Y33" s="1"/>
  <c r="Z33" s="1"/>
  <c r="AA33" s="1"/>
  <c r="AB33" s="1"/>
  <c r="AC33" s="1"/>
  <c r="AD33" s="1"/>
  <c r="AE33" s="1"/>
  <c r="AF33" s="1"/>
  <c r="AG33" s="1"/>
  <c r="AH33" s="1"/>
  <c r="AI33" s="1"/>
  <c r="AJ33" s="1"/>
  <c r="AK33" s="1"/>
  <c r="AL33" s="1"/>
  <c r="AM33" s="1"/>
  <c r="AN33" s="1"/>
  <c r="AO33" s="1"/>
  <c r="AP33" s="1"/>
  <c r="AQ33" s="1"/>
  <c r="AR33" s="1"/>
  <c r="AS33" s="1"/>
  <c r="AT33" s="1"/>
  <c r="AU33" s="1"/>
  <c r="AV33" s="1"/>
  <c r="AW33" s="1"/>
  <c r="AX33" s="1"/>
  <c r="AY33" s="1"/>
  <c r="AZ33" s="1"/>
  <c r="BA33" s="1"/>
  <c r="BB33" s="1"/>
  <c r="BC33" s="1"/>
  <c r="BD33" s="1"/>
  <c r="BE33" s="1"/>
  <c r="BF33" s="1"/>
  <c r="BG33" s="1"/>
  <c r="BH33" s="1"/>
  <c r="BI33" s="1"/>
  <c r="BJ33" s="1"/>
  <c r="BK33" s="1"/>
  <c r="E31"/>
  <c r="F31" s="1"/>
  <c r="G31" s="1"/>
  <c r="H31" s="1"/>
  <c r="I31" s="1"/>
  <c r="J31" s="1"/>
  <c r="K31" s="1"/>
  <c r="L31" s="1"/>
  <c r="M31" s="1"/>
  <c r="N31" s="1"/>
  <c r="O31" s="1"/>
  <c r="P31" s="1"/>
  <c r="Q31" s="1"/>
  <c r="R31" s="1"/>
  <c r="S31" s="1"/>
  <c r="T31" s="1"/>
  <c r="U31" s="1"/>
  <c r="V31" s="1"/>
  <c r="W31" s="1"/>
  <c r="X31" s="1"/>
  <c r="Y31" s="1"/>
  <c r="Z31" s="1"/>
  <c r="AA31" s="1"/>
  <c r="AB31" s="1"/>
  <c r="AC31" s="1"/>
  <c r="AD31" s="1"/>
  <c r="AE31" s="1"/>
  <c r="AF31" s="1"/>
  <c r="AG31" s="1"/>
  <c r="AH31" s="1"/>
  <c r="AI31" s="1"/>
  <c r="AJ31" s="1"/>
  <c r="AK31" s="1"/>
  <c r="AL31" s="1"/>
  <c r="AM31" s="1"/>
  <c r="AN31" s="1"/>
  <c r="AO31" s="1"/>
  <c r="AP31" s="1"/>
  <c r="AQ31" s="1"/>
  <c r="AR31" s="1"/>
  <c r="AS31" s="1"/>
  <c r="AT31" s="1"/>
  <c r="AU31" s="1"/>
  <c r="AV31" s="1"/>
  <c r="AW31" s="1"/>
  <c r="AX31" s="1"/>
  <c r="AY31" s="1"/>
  <c r="AZ31" s="1"/>
  <c r="BA31" s="1"/>
  <c r="BB31" s="1"/>
  <c r="BC31" s="1"/>
  <c r="BD31" s="1"/>
  <c r="BE31" s="1"/>
  <c r="BF31" s="1"/>
  <c r="BG31" s="1"/>
  <c r="BH31" s="1"/>
  <c r="BI31" s="1"/>
  <c r="BJ31" s="1"/>
  <c r="BK31" s="1"/>
  <c r="E28"/>
  <c r="F28" s="1"/>
  <c r="G28" s="1"/>
  <c r="H28" s="1"/>
  <c r="I28" s="1"/>
  <c r="J28" s="1"/>
  <c r="K28" s="1"/>
  <c r="L28" s="1"/>
  <c r="M28" s="1"/>
  <c r="N28" s="1"/>
  <c r="O28" s="1"/>
  <c r="P28" s="1"/>
  <c r="Q28" s="1"/>
  <c r="R28" s="1"/>
  <c r="S28" s="1"/>
  <c r="T28" s="1"/>
  <c r="U28" s="1"/>
  <c r="V28" s="1"/>
  <c r="W28" s="1"/>
  <c r="X28" s="1"/>
  <c r="Y28" s="1"/>
  <c r="Z28" s="1"/>
  <c r="AA28" s="1"/>
  <c r="AB28" s="1"/>
  <c r="AC28" s="1"/>
  <c r="AD28" s="1"/>
  <c r="AE28" s="1"/>
  <c r="AF28" s="1"/>
  <c r="AG28" s="1"/>
  <c r="AH28" s="1"/>
  <c r="AI28" s="1"/>
  <c r="AJ28" s="1"/>
  <c r="AK28" s="1"/>
  <c r="AL28" s="1"/>
  <c r="AM28" s="1"/>
  <c r="AN28" s="1"/>
  <c r="AO28" s="1"/>
  <c r="AP28" s="1"/>
  <c r="AQ28" s="1"/>
  <c r="AR28" s="1"/>
  <c r="AS28" s="1"/>
  <c r="AT28" s="1"/>
  <c r="AU28" s="1"/>
  <c r="AV28" s="1"/>
  <c r="AW28" s="1"/>
  <c r="AX28" s="1"/>
  <c r="AY28" s="1"/>
  <c r="AZ28" s="1"/>
  <c r="BA28" s="1"/>
  <c r="BB28" s="1"/>
  <c r="BC28" s="1"/>
  <c r="BD28" s="1"/>
  <c r="BE28" s="1"/>
  <c r="BF28" s="1"/>
  <c r="BG28" s="1"/>
  <c r="BH28" s="1"/>
  <c r="BI28" s="1"/>
  <c r="BJ28" s="1"/>
  <c r="BK28" s="1"/>
  <c r="E27"/>
  <c r="F27" s="1"/>
  <c r="G27" s="1"/>
  <c r="H27" s="1"/>
  <c r="I27" s="1"/>
  <c r="J27" s="1"/>
  <c r="K27" s="1"/>
  <c r="L27" s="1"/>
  <c r="M27" s="1"/>
  <c r="N27" s="1"/>
  <c r="O27" s="1"/>
  <c r="P27" s="1"/>
  <c r="Q27" s="1"/>
  <c r="R27" s="1"/>
  <c r="S27" s="1"/>
  <c r="T27" s="1"/>
  <c r="U27" s="1"/>
  <c r="V27" s="1"/>
  <c r="W27" s="1"/>
  <c r="X27" s="1"/>
  <c r="Y27" s="1"/>
  <c r="Z27" s="1"/>
  <c r="AA27" s="1"/>
  <c r="AB27" s="1"/>
  <c r="AC27" s="1"/>
  <c r="AD27" s="1"/>
  <c r="AE27" s="1"/>
  <c r="AF27" s="1"/>
  <c r="AG27" s="1"/>
  <c r="AH27" s="1"/>
  <c r="AI27" s="1"/>
  <c r="AJ27" s="1"/>
  <c r="AK27" s="1"/>
  <c r="AL27" s="1"/>
  <c r="AM27" s="1"/>
  <c r="AN27" s="1"/>
  <c r="AO27" s="1"/>
  <c r="AP27" s="1"/>
  <c r="AQ27" s="1"/>
  <c r="AR27" s="1"/>
  <c r="AS27" s="1"/>
  <c r="AT27" s="1"/>
  <c r="AU27" s="1"/>
  <c r="AV27" s="1"/>
  <c r="AW27" s="1"/>
  <c r="AX27" s="1"/>
  <c r="AY27" s="1"/>
  <c r="AZ27" s="1"/>
  <c r="BA27" s="1"/>
  <c r="BB27" s="1"/>
  <c r="BC27" s="1"/>
  <c r="BD27" s="1"/>
  <c r="BE27" s="1"/>
  <c r="BF27" s="1"/>
  <c r="BG27" s="1"/>
  <c r="BH27" s="1"/>
  <c r="BI27" s="1"/>
  <c r="BJ27" s="1"/>
  <c r="BK27" s="1"/>
  <c r="D5"/>
  <c r="E5" s="1"/>
  <c r="F5" s="1"/>
  <c r="G5" s="1"/>
  <c r="H5" s="1"/>
  <c r="I5" s="1"/>
  <c r="J5" s="1"/>
  <c r="K5" s="1"/>
  <c r="L5" s="1"/>
  <c r="M5" s="1"/>
  <c r="N5" s="1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C3"/>
  <c r="D37" s="1"/>
  <c r="BK40" i="2"/>
  <c r="BJ40"/>
  <c r="BI40"/>
  <c r="BH40"/>
  <c r="BG40"/>
  <c r="BF40"/>
  <c r="BE40"/>
  <c r="BD40"/>
  <c r="BC40"/>
  <c r="BB40"/>
  <c r="AG40"/>
  <c r="AF40"/>
  <c r="AE40"/>
  <c r="AD40"/>
  <c r="AC40"/>
  <c r="AB40"/>
  <c r="AA40"/>
  <c r="Z40"/>
  <c r="Y40"/>
  <c r="X40"/>
  <c r="E33"/>
  <c r="F33" s="1"/>
  <c r="G33" s="1"/>
  <c r="H33" s="1"/>
  <c r="I33" s="1"/>
  <c r="J33" s="1"/>
  <c r="K33" s="1"/>
  <c r="L33" s="1"/>
  <c r="M33" s="1"/>
  <c r="N33" s="1"/>
  <c r="O33" s="1"/>
  <c r="P33" s="1"/>
  <c r="Q33" s="1"/>
  <c r="R33" s="1"/>
  <c r="S33" s="1"/>
  <c r="T33" s="1"/>
  <c r="U33" s="1"/>
  <c r="V33" s="1"/>
  <c r="W33" s="1"/>
  <c r="X33" s="1"/>
  <c r="Y33" s="1"/>
  <c r="Z33" s="1"/>
  <c r="AA33" s="1"/>
  <c r="AB33" s="1"/>
  <c r="AC33" s="1"/>
  <c r="AD33" s="1"/>
  <c r="AE33" s="1"/>
  <c r="AF33" s="1"/>
  <c r="AG33" s="1"/>
  <c r="AH33" s="1"/>
  <c r="AI33" s="1"/>
  <c r="AJ33" s="1"/>
  <c r="AK33" s="1"/>
  <c r="AL33" s="1"/>
  <c r="AM33" s="1"/>
  <c r="AN33" s="1"/>
  <c r="AO33" s="1"/>
  <c r="AP33" s="1"/>
  <c r="AQ33" s="1"/>
  <c r="AR33" s="1"/>
  <c r="AS33" s="1"/>
  <c r="AT33" s="1"/>
  <c r="AU33" s="1"/>
  <c r="AV33" s="1"/>
  <c r="AW33" s="1"/>
  <c r="AX33" s="1"/>
  <c r="AY33" s="1"/>
  <c r="AZ33" s="1"/>
  <c r="BA33" s="1"/>
  <c r="BB33" s="1"/>
  <c r="BC33" s="1"/>
  <c r="BD33" s="1"/>
  <c r="BE33" s="1"/>
  <c r="BF33" s="1"/>
  <c r="BG33" s="1"/>
  <c r="BH33" s="1"/>
  <c r="BI33" s="1"/>
  <c r="BJ33" s="1"/>
  <c r="BK33" s="1"/>
  <c r="E31"/>
  <c r="F31" s="1"/>
  <c r="G31" s="1"/>
  <c r="H31" s="1"/>
  <c r="I31" s="1"/>
  <c r="J31" s="1"/>
  <c r="K31" s="1"/>
  <c r="L31" s="1"/>
  <c r="M31" s="1"/>
  <c r="N31" s="1"/>
  <c r="O31" s="1"/>
  <c r="P31" s="1"/>
  <c r="Q31" s="1"/>
  <c r="R31" s="1"/>
  <c r="S31" s="1"/>
  <c r="T31" s="1"/>
  <c r="U31" s="1"/>
  <c r="V31" s="1"/>
  <c r="W31" s="1"/>
  <c r="X31" s="1"/>
  <c r="Y31" s="1"/>
  <c r="Z31" s="1"/>
  <c r="AA31" s="1"/>
  <c r="AB31" s="1"/>
  <c r="AC31" s="1"/>
  <c r="AD31" s="1"/>
  <c r="AE31" s="1"/>
  <c r="AF31" s="1"/>
  <c r="AG31" s="1"/>
  <c r="AH31" s="1"/>
  <c r="AI31" s="1"/>
  <c r="AJ31" s="1"/>
  <c r="AK31" s="1"/>
  <c r="AL31" s="1"/>
  <c r="AM31" s="1"/>
  <c r="AN31" s="1"/>
  <c r="AO31" s="1"/>
  <c r="AP31" s="1"/>
  <c r="AQ31" s="1"/>
  <c r="AR31" s="1"/>
  <c r="AS31" s="1"/>
  <c r="AT31" s="1"/>
  <c r="AU31" s="1"/>
  <c r="AV31" s="1"/>
  <c r="AW31" s="1"/>
  <c r="AX31" s="1"/>
  <c r="AY31" s="1"/>
  <c r="AZ31" s="1"/>
  <c r="BA31" s="1"/>
  <c r="BB31" s="1"/>
  <c r="BC31" s="1"/>
  <c r="BD31" s="1"/>
  <c r="BE31" s="1"/>
  <c r="BF31" s="1"/>
  <c r="BG31" s="1"/>
  <c r="BH31" s="1"/>
  <c r="BI31" s="1"/>
  <c r="BJ31" s="1"/>
  <c r="BK31" s="1"/>
  <c r="E28"/>
  <c r="F28" s="1"/>
  <c r="G28" s="1"/>
  <c r="H28" s="1"/>
  <c r="I28" s="1"/>
  <c r="J28" s="1"/>
  <c r="K28" s="1"/>
  <c r="L28" s="1"/>
  <c r="M28" s="1"/>
  <c r="N28" s="1"/>
  <c r="O28" s="1"/>
  <c r="P28" s="1"/>
  <c r="Q28" s="1"/>
  <c r="R28" s="1"/>
  <c r="S28" s="1"/>
  <c r="T28" s="1"/>
  <c r="U28" s="1"/>
  <c r="V28" s="1"/>
  <c r="W28" s="1"/>
  <c r="X28" s="1"/>
  <c r="Y28" s="1"/>
  <c r="Z28" s="1"/>
  <c r="AA28" s="1"/>
  <c r="AB28" s="1"/>
  <c r="AC28" s="1"/>
  <c r="AD28" s="1"/>
  <c r="AE28" s="1"/>
  <c r="AF28" s="1"/>
  <c r="AG28" s="1"/>
  <c r="AH28" s="1"/>
  <c r="AI28" s="1"/>
  <c r="AJ28" s="1"/>
  <c r="AK28" s="1"/>
  <c r="AL28" s="1"/>
  <c r="AM28" s="1"/>
  <c r="AN28" s="1"/>
  <c r="AO28" s="1"/>
  <c r="AP28" s="1"/>
  <c r="AQ28" s="1"/>
  <c r="AR28" s="1"/>
  <c r="AS28" s="1"/>
  <c r="AT28" s="1"/>
  <c r="AU28" s="1"/>
  <c r="AV28" s="1"/>
  <c r="AW28" s="1"/>
  <c r="AX28" s="1"/>
  <c r="AY28" s="1"/>
  <c r="AZ28" s="1"/>
  <c r="BA28" s="1"/>
  <c r="BB28" s="1"/>
  <c r="BC28" s="1"/>
  <c r="BD28" s="1"/>
  <c r="BE28" s="1"/>
  <c r="BF28" s="1"/>
  <c r="BG28" s="1"/>
  <c r="BH28" s="1"/>
  <c r="BI28" s="1"/>
  <c r="BJ28" s="1"/>
  <c r="BK28" s="1"/>
  <c r="E27"/>
  <c r="F27" s="1"/>
  <c r="G27" s="1"/>
  <c r="H27" s="1"/>
  <c r="I27" s="1"/>
  <c r="J27" s="1"/>
  <c r="K27" s="1"/>
  <c r="L27" s="1"/>
  <c r="M27" s="1"/>
  <c r="N27" s="1"/>
  <c r="O27" s="1"/>
  <c r="P27" s="1"/>
  <c r="Q27" s="1"/>
  <c r="R27" s="1"/>
  <c r="S27" s="1"/>
  <c r="T27" s="1"/>
  <c r="U27" s="1"/>
  <c r="V27" s="1"/>
  <c r="W27" s="1"/>
  <c r="X27" s="1"/>
  <c r="Y27" s="1"/>
  <c r="Z27" s="1"/>
  <c r="AA27" s="1"/>
  <c r="AB27" s="1"/>
  <c r="AC27" s="1"/>
  <c r="AD27" s="1"/>
  <c r="AE27" s="1"/>
  <c r="AF27" s="1"/>
  <c r="AG27" s="1"/>
  <c r="AH27" s="1"/>
  <c r="AI27" s="1"/>
  <c r="AJ27" s="1"/>
  <c r="AK27" s="1"/>
  <c r="AL27" s="1"/>
  <c r="AM27" s="1"/>
  <c r="AN27" s="1"/>
  <c r="AO27" s="1"/>
  <c r="AP27" s="1"/>
  <c r="AQ27" s="1"/>
  <c r="AR27" s="1"/>
  <c r="AS27" s="1"/>
  <c r="AT27" s="1"/>
  <c r="AU27" s="1"/>
  <c r="AV27" s="1"/>
  <c r="AW27" s="1"/>
  <c r="AX27" s="1"/>
  <c r="AY27" s="1"/>
  <c r="AZ27" s="1"/>
  <c r="BA27" s="1"/>
  <c r="BB27" s="1"/>
  <c r="BC27" s="1"/>
  <c r="BD27" s="1"/>
  <c r="BE27" s="1"/>
  <c r="BF27" s="1"/>
  <c r="BG27" s="1"/>
  <c r="BH27" s="1"/>
  <c r="BI27" s="1"/>
  <c r="BJ27" s="1"/>
  <c r="BK27" s="1"/>
  <c r="E22"/>
  <c r="F22" s="1"/>
  <c r="G22" s="1"/>
  <c r="H22" s="1"/>
  <c r="I22" s="1"/>
  <c r="J22" s="1"/>
  <c r="K22" s="1"/>
  <c r="L22" s="1"/>
  <c r="M22" s="1"/>
  <c r="N22" s="1"/>
  <c r="O22" s="1"/>
  <c r="P22" s="1"/>
  <c r="Q22" s="1"/>
  <c r="R22" s="1"/>
  <c r="S22" s="1"/>
  <c r="T22" s="1"/>
  <c r="U22" s="1"/>
  <c r="V22" s="1"/>
  <c r="W22" s="1"/>
  <c r="X22" s="1"/>
  <c r="Y22" s="1"/>
  <c r="Z22" s="1"/>
  <c r="AA22" s="1"/>
  <c r="AB22" s="1"/>
  <c r="AC22" s="1"/>
  <c r="AD22" s="1"/>
  <c r="AE22" s="1"/>
  <c r="AF22" s="1"/>
  <c r="AG22" s="1"/>
  <c r="AH22" s="1"/>
  <c r="AI22" s="1"/>
  <c r="AJ22" s="1"/>
  <c r="AK22" s="1"/>
  <c r="AL22" s="1"/>
  <c r="AM22" s="1"/>
  <c r="AN22" s="1"/>
  <c r="AO22" s="1"/>
  <c r="AP22" s="1"/>
  <c r="AQ22" s="1"/>
  <c r="AR22" s="1"/>
  <c r="AS22" s="1"/>
  <c r="AT22" s="1"/>
  <c r="AU22" s="1"/>
  <c r="AV22" s="1"/>
  <c r="AW22" s="1"/>
  <c r="AX22" s="1"/>
  <c r="AY22" s="1"/>
  <c r="AZ22" s="1"/>
  <c r="BA22" s="1"/>
  <c r="BB22" s="1"/>
  <c r="BC22" s="1"/>
  <c r="BD22" s="1"/>
  <c r="BE22" s="1"/>
  <c r="BF22" s="1"/>
  <c r="BG22" s="1"/>
  <c r="BH22" s="1"/>
  <c r="BI22" s="1"/>
  <c r="BJ22" s="1"/>
  <c r="BK22" s="1"/>
  <c r="D5"/>
  <c r="E5" s="1"/>
  <c r="F5" s="1"/>
  <c r="G5" s="1"/>
  <c r="H5" s="1"/>
  <c r="I5" s="1"/>
  <c r="J5" s="1"/>
  <c r="K5" s="1"/>
  <c r="L5" s="1"/>
  <c r="M5" s="1"/>
  <c r="N5" s="1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C3"/>
  <c r="C53" s="1"/>
  <c r="C54" s="1"/>
  <c r="AH40" i="1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E33"/>
  <c r="F33" s="1"/>
  <c r="G33" s="1"/>
  <c r="H33" s="1"/>
  <c r="I33" s="1"/>
  <c r="J33" s="1"/>
  <c r="K33" s="1"/>
  <c r="L33" s="1"/>
  <c r="M33" s="1"/>
  <c r="N33" s="1"/>
  <c r="O33" s="1"/>
  <c r="P33" s="1"/>
  <c r="Q33" s="1"/>
  <c r="R33" s="1"/>
  <c r="S33" s="1"/>
  <c r="T33" s="1"/>
  <c r="U33" s="1"/>
  <c r="V33" s="1"/>
  <c r="W33" s="1"/>
  <c r="X33" s="1"/>
  <c r="Y33" s="1"/>
  <c r="Z33" s="1"/>
  <c r="AA33" s="1"/>
  <c r="AB33" s="1"/>
  <c r="AC33" s="1"/>
  <c r="AD33" s="1"/>
  <c r="AE33" s="1"/>
  <c r="AF33" s="1"/>
  <c r="AG33" s="1"/>
  <c r="AH33" s="1"/>
  <c r="AI33" s="1"/>
  <c r="AJ33" s="1"/>
  <c r="AK33" s="1"/>
  <c r="AL33" s="1"/>
  <c r="AM33" s="1"/>
  <c r="AN33" s="1"/>
  <c r="AO33" s="1"/>
  <c r="AP33" s="1"/>
  <c r="AQ33" s="1"/>
  <c r="AR33" s="1"/>
  <c r="AS33" s="1"/>
  <c r="AT33" s="1"/>
  <c r="AU33" s="1"/>
  <c r="AV33" s="1"/>
  <c r="AW33" s="1"/>
  <c r="AX33" s="1"/>
  <c r="AY33" s="1"/>
  <c r="AZ33" s="1"/>
  <c r="BA33" s="1"/>
  <c r="BB33" s="1"/>
  <c r="BC33" s="1"/>
  <c r="BD33" s="1"/>
  <c r="BE33" s="1"/>
  <c r="BF33" s="1"/>
  <c r="BG33" s="1"/>
  <c r="BH33" s="1"/>
  <c r="BI33" s="1"/>
  <c r="BJ33" s="1"/>
  <c r="BK33" s="1"/>
  <c r="E31"/>
  <c r="F31" s="1"/>
  <c r="G31" s="1"/>
  <c r="H31" s="1"/>
  <c r="I31" s="1"/>
  <c r="J31" s="1"/>
  <c r="K31" s="1"/>
  <c r="L31" s="1"/>
  <c r="M31" s="1"/>
  <c r="N31" s="1"/>
  <c r="O31" s="1"/>
  <c r="P31" s="1"/>
  <c r="Q31" s="1"/>
  <c r="R31" s="1"/>
  <c r="S31" s="1"/>
  <c r="T31" s="1"/>
  <c r="U31" s="1"/>
  <c r="V31" s="1"/>
  <c r="W31" s="1"/>
  <c r="X31" s="1"/>
  <c r="Y31" s="1"/>
  <c r="Z31" s="1"/>
  <c r="AA31" s="1"/>
  <c r="AB31" s="1"/>
  <c r="AC31" s="1"/>
  <c r="AD31" s="1"/>
  <c r="AE31" s="1"/>
  <c r="AF31" s="1"/>
  <c r="AG31" s="1"/>
  <c r="AH31" s="1"/>
  <c r="AI31" s="1"/>
  <c r="AJ31" s="1"/>
  <c r="AK31" s="1"/>
  <c r="AL31" s="1"/>
  <c r="AM31" s="1"/>
  <c r="AN31" s="1"/>
  <c r="AO31" s="1"/>
  <c r="AP31" s="1"/>
  <c r="AQ31" s="1"/>
  <c r="AR31" s="1"/>
  <c r="AS31" s="1"/>
  <c r="AT31" s="1"/>
  <c r="AU31" s="1"/>
  <c r="AV31" s="1"/>
  <c r="AW31" s="1"/>
  <c r="AX31" s="1"/>
  <c r="AY31" s="1"/>
  <c r="AZ31" s="1"/>
  <c r="BA31" s="1"/>
  <c r="BB31" s="1"/>
  <c r="BC31" s="1"/>
  <c r="BD31" s="1"/>
  <c r="BE31" s="1"/>
  <c r="BF31" s="1"/>
  <c r="BG31" s="1"/>
  <c r="BH31" s="1"/>
  <c r="BI31" s="1"/>
  <c r="BJ31" s="1"/>
  <c r="BK31" s="1"/>
  <c r="E28"/>
  <c r="F28" s="1"/>
  <c r="G28" s="1"/>
  <c r="H28" s="1"/>
  <c r="I28" s="1"/>
  <c r="J28" s="1"/>
  <c r="K28" s="1"/>
  <c r="L28" s="1"/>
  <c r="M28" s="1"/>
  <c r="N28" s="1"/>
  <c r="O28" s="1"/>
  <c r="P28" s="1"/>
  <c r="Q28" s="1"/>
  <c r="R28" s="1"/>
  <c r="S28" s="1"/>
  <c r="T28" s="1"/>
  <c r="U28" s="1"/>
  <c r="V28" s="1"/>
  <c r="W28" s="1"/>
  <c r="X28" s="1"/>
  <c r="Y28" s="1"/>
  <c r="Z28" s="1"/>
  <c r="AA28" s="1"/>
  <c r="AB28" s="1"/>
  <c r="AC28" s="1"/>
  <c r="AD28" s="1"/>
  <c r="AE28" s="1"/>
  <c r="AF28" s="1"/>
  <c r="AG28" s="1"/>
  <c r="AH28" s="1"/>
  <c r="AI28" s="1"/>
  <c r="AJ28" s="1"/>
  <c r="AK28" s="1"/>
  <c r="AL28" s="1"/>
  <c r="AM28" s="1"/>
  <c r="AN28" s="1"/>
  <c r="AO28" s="1"/>
  <c r="AP28" s="1"/>
  <c r="AQ28" s="1"/>
  <c r="AR28" s="1"/>
  <c r="AS28" s="1"/>
  <c r="AT28" s="1"/>
  <c r="AU28" s="1"/>
  <c r="AV28" s="1"/>
  <c r="AW28" s="1"/>
  <c r="AX28" s="1"/>
  <c r="AY28" s="1"/>
  <c r="AZ28" s="1"/>
  <c r="BA28" s="1"/>
  <c r="BB28" s="1"/>
  <c r="BC28" s="1"/>
  <c r="BD28" s="1"/>
  <c r="BE28" s="1"/>
  <c r="BF28" s="1"/>
  <c r="BG28" s="1"/>
  <c r="BH28" s="1"/>
  <c r="BI28" s="1"/>
  <c r="BJ28" s="1"/>
  <c r="BK28" s="1"/>
  <c r="E27"/>
  <c r="F27" s="1"/>
  <c r="G27" s="1"/>
  <c r="H27" s="1"/>
  <c r="I27" s="1"/>
  <c r="J27" s="1"/>
  <c r="K27" s="1"/>
  <c r="L27" s="1"/>
  <c r="M27" s="1"/>
  <c r="N27" s="1"/>
  <c r="O27" s="1"/>
  <c r="P27" s="1"/>
  <c r="Q27" s="1"/>
  <c r="R27" s="1"/>
  <c r="S27" s="1"/>
  <c r="T27" s="1"/>
  <c r="U27" s="1"/>
  <c r="V27" s="1"/>
  <c r="W27" s="1"/>
  <c r="X27" s="1"/>
  <c r="Y27" s="1"/>
  <c r="Z27" s="1"/>
  <c r="AA27" s="1"/>
  <c r="AB27" s="1"/>
  <c r="AC27" s="1"/>
  <c r="AD27" s="1"/>
  <c r="AE27" s="1"/>
  <c r="AF27" s="1"/>
  <c r="AG27" s="1"/>
  <c r="AH27" s="1"/>
  <c r="AI27" s="1"/>
  <c r="AJ27" s="1"/>
  <c r="AK27" s="1"/>
  <c r="AL27" s="1"/>
  <c r="AM27" s="1"/>
  <c r="AN27" s="1"/>
  <c r="AO27" s="1"/>
  <c r="AP27" s="1"/>
  <c r="AQ27" s="1"/>
  <c r="AR27" s="1"/>
  <c r="AS27" s="1"/>
  <c r="AT27" s="1"/>
  <c r="AU27" s="1"/>
  <c r="AV27" s="1"/>
  <c r="AW27" s="1"/>
  <c r="AX27" s="1"/>
  <c r="AY27" s="1"/>
  <c r="AZ27" s="1"/>
  <c r="BA27" s="1"/>
  <c r="BB27" s="1"/>
  <c r="BC27" s="1"/>
  <c r="BD27" s="1"/>
  <c r="BE27" s="1"/>
  <c r="BF27" s="1"/>
  <c r="BG27" s="1"/>
  <c r="BH27" s="1"/>
  <c r="BI27" s="1"/>
  <c r="BJ27" s="1"/>
  <c r="BK27" s="1"/>
  <c r="E24"/>
  <c r="E22"/>
  <c r="F22" s="1"/>
  <c r="G22" s="1"/>
  <c r="H22" s="1"/>
  <c r="I22" s="1"/>
  <c r="J22" s="1"/>
  <c r="K22" s="1"/>
  <c r="L22" s="1"/>
  <c r="M22" s="1"/>
  <c r="N22" s="1"/>
  <c r="O22" s="1"/>
  <c r="P22" s="1"/>
  <c r="Q22" s="1"/>
  <c r="R22" s="1"/>
  <c r="S22" s="1"/>
  <c r="E9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S10" s="1"/>
  <c r="E8"/>
  <c r="F8" s="1"/>
  <c r="G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AZ8" s="1"/>
  <c r="BA8" s="1"/>
  <c r="BB8" s="1"/>
  <c r="BC8" s="1"/>
  <c r="BD8" s="1"/>
  <c r="BE8" s="1"/>
  <c r="BF8" s="1"/>
  <c r="BG8" s="1"/>
  <c r="BH8" s="1"/>
  <c r="BI8" s="1"/>
  <c r="BJ8" s="1"/>
  <c r="BK8" s="1"/>
  <c r="D5"/>
  <c r="E5" s="1"/>
  <c r="F5" s="1"/>
  <c r="G5" s="1"/>
  <c r="H5" s="1"/>
  <c r="I5" s="1"/>
  <c r="J5" s="1"/>
  <c r="K5" s="1"/>
  <c r="L5" s="1"/>
  <c r="M5" s="1"/>
  <c r="N5" s="1"/>
  <c r="O5" s="1"/>
  <c r="P5" s="1"/>
  <c r="Q5" s="1"/>
  <c r="R5" s="1"/>
  <c r="S5" s="1"/>
  <c r="E25" i="4" l="1"/>
  <c r="E12" i="2"/>
  <c r="E12" i="3"/>
  <c r="D48" i="4"/>
  <c r="M48" s="1"/>
  <c r="D35"/>
  <c r="E35" s="1"/>
  <c r="F35" s="1"/>
  <c r="G35" s="1"/>
  <c r="H35" s="1"/>
  <c r="I35" s="1"/>
  <c r="J35" s="1"/>
  <c r="K35" s="1"/>
  <c r="L35" s="1"/>
  <c r="M35" s="1"/>
  <c r="N35" s="1"/>
  <c r="O35" s="1"/>
  <c r="P35" s="1"/>
  <c r="Q35" s="1"/>
  <c r="R35" s="1"/>
  <c r="S35" s="1"/>
  <c r="T35" s="1"/>
  <c r="U35" s="1"/>
  <c r="V35" s="1"/>
  <c r="W35" s="1"/>
  <c r="X35" s="1"/>
  <c r="Y35" s="1"/>
  <c r="Z35" s="1"/>
  <c r="AA35" s="1"/>
  <c r="AB35" s="1"/>
  <c r="AC35" s="1"/>
  <c r="AD35" s="1"/>
  <c r="AE35" s="1"/>
  <c r="AF35" s="1"/>
  <c r="AG35" s="1"/>
  <c r="AH35" s="1"/>
  <c r="AI35" s="1"/>
  <c r="AJ35" s="1"/>
  <c r="AK35" s="1"/>
  <c r="AL35" s="1"/>
  <c r="AM35" s="1"/>
  <c r="AN35" s="1"/>
  <c r="AO35" s="1"/>
  <c r="AP35" s="1"/>
  <c r="AQ35" s="1"/>
  <c r="AR35" s="1"/>
  <c r="AS35" s="1"/>
  <c r="AT35" s="1"/>
  <c r="AU35" s="1"/>
  <c r="AV35" s="1"/>
  <c r="AW35" s="1"/>
  <c r="AX35" s="1"/>
  <c r="AY35" s="1"/>
  <c r="AZ35" s="1"/>
  <c r="BA35" s="1"/>
  <c r="BB35" s="1"/>
  <c r="BC35" s="1"/>
  <c r="BD35" s="1"/>
  <c r="BE35" s="1"/>
  <c r="BF35" s="1"/>
  <c r="BG35" s="1"/>
  <c r="BH35" s="1"/>
  <c r="BI35" s="1"/>
  <c r="BJ35" s="1"/>
  <c r="BK35" s="1"/>
  <c r="F14" i="3"/>
  <c r="G14" s="1"/>
  <c r="H14" s="1"/>
  <c r="J14" s="1"/>
  <c r="K14" s="1"/>
  <c r="L14" s="1"/>
  <c r="M14" s="1"/>
  <c r="N14" s="1"/>
  <c r="O14" s="1"/>
  <c r="P14" s="1"/>
  <c r="Q14" s="1"/>
  <c r="R14" s="1"/>
  <c r="S14" s="1"/>
  <c r="T14" s="1"/>
  <c r="U14" s="1"/>
  <c r="V14" s="1"/>
  <c r="W14" s="1"/>
  <c r="Y14" s="1"/>
  <c r="Z14" s="1"/>
  <c r="AA14" s="1"/>
  <c r="AB14" s="1"/>
  <c r="AC14" s="1"/>
  <c r="AD14" s="1"/>
  <c r="AE14" s="1"/>
  <c r="AF14" s="1"/>
  <c r="AG14" s="1"/>
  <c r="AH14" s="1"/>
  <c r="AI14" s="1"/>
  <c r="AJ14" s="1"/>
  <c r="AK14" s="1"/>
  <c r="AL14" s="1"/>
  <c r="AM14" s="1"/>
  <c r="AN14" s="1"/>
  <c r="AO14" s="1"/>
  <c r="AP14" s="1"/>
  <c r="AQ14" s="1"/>
  <c r="AR14" s="1"/>
  <c r="AS14" s="1"/>
  <c r="AT14" s="1"/>
  <c r="AU14" s="1"/>
  <c r="AV14" s="1"/>
  <c r="AW14" s="1"/>
  <c r="AX14" s="1"/>
  <c r="AY14" s="1"/>
  <c r="AZ14" s="1"/>
  <c r="BA14" s="1"/>
  <c r="BB14" s="1"/>
  <c r="BC14" s="1"/>
  <c r="BD14" s="1"/>
  <c r="BE14" s="1"/>
  <c r="BF14" s="1"/>
  <c r="BG14" s="1"/>
  <c r="BH14" s="1"/>
  <c r="BI14" s="1"/>
  <c r="BJ14" s="1"/>
  <c r="BK14" s="1"/>
  <c r="J7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AZ7" s="1"/>
  <c r="BA7" s="1"/>
  <c r="BB7" s="1"/>
  <c r="BC7" s="1"/>
  <c r="BD7" s="1"/>
  <c r="BE7" s="1"/>
  <c r="BF7" s="1"/>
  <c r="BG7" s="1"/>
  <c r="BH7" s="1"/>
  <c r="BI7" s="1"/>
  <c r="BJ7" s="1"/>
  <c r="BK7" s="1"/>
  <c r="F14" i="2"/>
  <c r="G14" s="1"/>
  <c r="H14" s="1"/>
  <c r="J14" s="1"/>
  <c r="K14" s="1"/>
  <c r="L14" s="1"/>
  <c r="M14" s="1"/>
  <c r="N14" s="1"/>
  <c r="O14" s="1"/>
  <c r="P14" s="1"/>
  <c r="Q14" s="1"/>
  <c r="R14" s="1"/>
  <c r="S14" s="1"/>
  <c r="T14" s="1"/>
  <c r="U14" s="1"/>
  <c r="V14" s="1"/>
  <c r="W14" s="1"/>
  <c r="Y14" s="1"/>
  <c r="Z14" s="1"/>
  <c r="AA14" s="1"/>
  <c r="AB14" s="1"/>
  <c r="AC14" s="1"/>
  <c r="AD14" s="1"/>
  <c r="AE14" s="1"/>
  <c r="AF14" s="1"/>
  <c r="AG14" s="1"/>
  <c r="AH14" s="1"/>
  <c r="AI14" s="1"/>
  <c r="AJ14" s="1"/>
  <c r="AK14" s="1"/>
  <c r="AL14" s="1"/>
  <c r="AM14" s="1"/>
  <c r="AN14" s="1"/>
  <c r="AO14" s="1"/>
  <c r="AP14" s="1"/>
  <c r="AQ14" s="1"/>
  <c r="AR14" s="1"/>
  <c r="AS14" s="1"/>
  <c r="AT14" s="1"/>
  <c r="AU14" s="1"/>
  <c r="AV14" s="1"/>
  <c r="AW14" s="1"/>
  <c r="AX14" s="1"/>
  <c r="AY14" s="1"/>
  <c r="AZ14" s="1"/>
  <c r="BA14" s="1"/>
  <c r="BB14" s="1"/>
  <c r="BC14" s="1"/>
  <c r="BD14" s="1"/>
  <c r="BE14" s="1"/>
  <c r="BF14" s="1"/>
  <c r="BG14" s="1"/>
  <c r="BH14" s="1"/>
  <c r="BI14" s="1"/>
  <c r="BJ14" s="1"/>
  <c r="BK14" s="1"/>
  <c r="E18" i="3"/>
  <c r="I22" i="4"/>
  <c r="F16"/>
  <c r="F18" s="1"/>
  <c r="G15"/>
  <c r="G10"/>
  <c r="G12" s="1"/>
  <c r="H9"/>
  <c r="G27"/>
  <c r="F32"/>
  <c r="H30"/>
  <c r="G31"/>
  <c r="F19"/>
  <c r="E46"/>
  <c r="H46" s="1"/>
  <c r="C59"/>
  <c r="C60" s="1"/>
  <c r="I24" i="3"/>
  <c r="F21"/>
  <c r="G23"/>
  <c r="G25" s="1"/>
  <c r="E23"/>
  <c r="E25" s="1"/>
  <c r="E26" s="1"/>
  <c r="F23"/>
  <c r="F25" s="1"/>
  <c r="G12"/>
  <c r="F12"/>
  <c r="H9"/>
  <c r="G16"/>
  <c r="D42"/>
  <c r="J42" s="1"/>
  <c r="E37"/>
  <c r="F37" s="1"/>
  <c r="G37" s="1"/>
  <c r="H37" s="1"/>
  <c r="I37" s="1"/>
  <c r="J37" s="1"/>
  <c r="K37" s="1"/>
  <c r="L37" s="1"/>
  <c r="M37" s="1"/>
  <c r="N37" s="1"/>
  <c r="O37" s="1"/>
  <c r="P37" s="1"/>
  <c r="Q37" s="1"/>
  <c r="R37" s="1"/>
  <c r="S37" s="1"/>
  <c r="T37" s="1"/>
  <c r="U37" s="1"/>
  <c r="V37" s="1"/>
  <c r="W37" s="1"/>
  <c r="X37" s="1"/>
  <c r="Y37" s="1"/>
  <c r="Z37" s="1"/>
  <c r="AA37" s="1"/>
  <c r="AB37" s="1"/>
  <c r="AC37" s="1"/>
  <c r="AD37" s="1"/>
  <c r="AE37" s="1"/>
  <c r="AF37" s="1"/>
  <c r="AG37" s="1"/>
  <c r="AH37" s="1"/>
  <c r="AI37" s="1"/>
  <c r="AJ37" s="1"/>
  <c r="AK37" s="1"/>
  <c r="AL37" s="1"/>
  <c r="AM37" s="1"/>
  <c r="AN37" s="1"/>
  <c r="AO37" s="1"/>
  <c r="AP37" s="1"/>
  <c r="AQ37" s="1"/>
  <c r="AR37" s="1"/>
  <c r="AS37" s="1"/>
  <c r="AT37" s="1"/>
  <c r="AU37" s="1"/>
  <c r="AV37" s="1"/>
  <c r="AW37" s="1"/>
  <c r="AX37" s="1"/>
  <c r="AY37" s="1"/>
  <c r="AZ37" s="1"/>
  <c r="BA37" s="1"/>
  <c r="BB37" s="1"/>
  <c r="BC37" s="1"/>
  <c r="BD37" s="1"/>
  <c r="BE37" s="1"/>
  <c r="BF37" s="1"/>
  <c r="BG37" s="1"/>
  <c r="BH37" s="1"/>
  <c r="BI37" s="1"/>
  <c r="BJ37" s="1"/>
  <c r="BK37" s="1"/>
  <c r="C53"/>
  <c r="C54" s="1"/>
  <c r="AH5"/>
  <c r="AI5" s="1"/>
  <c r="AJ5" s="1"/>
  <c r="AK5" s="1"/>
  <c r="AL5" s="1"/>
  <c r="AM5" s="1"/>
  <c r="AN5" s="1"/>
  <c r="AO5" s="1"/>
  <c r="AP5" s="1"/>
  <c r="AQ5" s="1"/>
  <c r="AR5" s="1"/>
  <c r="AS5" s="1"/>
  <c r="AT5" s="1"/>
  <c r="AU5" s="1"/>
  <c r="AV5" s="1"/>
  <c r="AW5" s="1"/>
  <c r="AX5" s="1"/>
  <c r="AY5" s="1"/>
  <c r="AZ5" s="1"/>
  <c r="BA5" s="1"/>
  <c r="BB5" s="1"/>
  <c r="BC5" s="1"/>
  <c r="BD5" s="1"/>
  <c r="BE5" s="1"/>
  <c r="BF5" s="1"/>
  <c r="BG5" s="1"/>
  <c r="BH5" s="1"/>
  <c r="BI5" s="1"/>
  <c r="BJ5" s="1"/>
  <c r="BK5" s="1"/>
  <c r="AG3"/>
  <c r="AH40" s="1"/>
  <c r="E40"/>
  <c r="M40" s="1"/>
  <c r="E25" i="2"/>
  <c r="F24"/>
  <c r="H16"/>
  <c r="F9"/>
  <c r="F8"/>
  <c r="G8" s="1"/>
  <c r="E29"/>
  <c r="F29" s="1"/>
  <c r="G29" s="1"/>
  <c r="H29" s="1"/>
  <c r="I29" s="1"/>
  <c r="J29" s="1"/>
  <c r="K29" s="1"/>
  <c r="L29" s="1"/>
  <c r="M29" s="1"/>
  <c r="N29" s="1"/>
  <c r="O29" s="1"/>
  <c r="P29" s="1"/>
  <c r="Q29" s="1"/>
  <c r="R29" s="1"/>
  <c r="S29" s="1"/>
  <c r="T29" s="1"/>
  <c r="U29" s="1"/>
  <c r="V29" s="1"/>
  <c r="W29" s="1"/>
  <c r="X29" s="1"/>
  <c r="Y29" s="1"/>
  <c r="Z29" s="1"/>
  <c r="AA29" s="1"/>
  <c r="AB29" s="1"/>
  <c r="AC29" s="1"/>
  <c r="AD29" s="1"/>
  <c r="AE29" s="1"/>
  <c r="AF29" s="1"/>
  <c r="AG29" s="1"/>
  <c r="AH29" s="1"/>
  <c r="AI29" s="1"/>
  <c r="AJ29" s="1"/>
  <c r="AK29" s="1"/>
  <c r="AL29" s="1"/>
  <c r="AM29" s="1"/>
  <c r="AN29" s="1"/>
  <c r="AO29" s="1"/>
  <c r="AP29" s="1"/>
  <c r="AQ29" s="1"/>
  <c r="AR29" s="1"/>
  <c r="AS29" s="1"/>
  <c r="AT29" s="1"/>
  <c r="AU29" s="1"/>
  <c r="AV29" s="1"/>
  <c r="AW29" s="1"/>
  <c r="AX29" s="1"/>
  <c r="AY29" s="1"/>
  <c r="AZ29" s="1"/>
  <c r="BA29" s="1"/>
  <c r="BB29" s="1"/>
  <c r="BC29" s="1"/>
  <c r="BD29" s="1"/>
  <c r="BE29" s="1"/>
  <c r="BF29" s="1"/>
  <c r="BG29" s="1"/>
  <c r="BH29" s="1"/>
  <c r="BI29" s="1"/>
  <c r="BJ29" s="1"/>
  <c r="BK29" s="1"/>
  <c r="AH5"/>
  <c r="AI5" s="1"/>
  <c r="AJ5" s="1"/>
  <c r="AK5" s="1"/>
  <c r="AL5" s="1"/>
  <c r="AM5" s="1"/>
  <c r="AN5" s="1"/>
  <c r="AO5" s="1"/>
  <c r="AP5" s="1"/>
  <c r="AQ5" s="1"/>
  <c r="AR5" s="1"/>
  <c r="AS5" s="1"/>
  <c r="AT5" s="1"/>
  <c r="AU5" s="1"/>
  <c r="AV5" s="1"/>
  <c r="AW5" s="1"/>
  <c r="AX5" s="1"/>
  <c r="AY5" s="1"/>
  <c r="AZ5" s="1"/>
  <c r="BA5" s="1"/>
  <c r="BB5" s="1"/>
  <c r="BC5" s="1"/>
  <c r="BD5" s="1"/>
  <c r="BE5" s="1"/>
  <c r="BF5" s="1"/>
  <c r="BG5" s="1"/>
  <c r="BH5" s="1"/>
  <c r="BI5" s="1"/>
  <c r="BJ5" s="1"/>
  <c r="BK5" s="1"/>
  <c r="AG3"/>
  <c r="D42"/>
  <c r="G42" s="1"/>
  <c r="C51"/>
  <c r="G16" i="1"/>
  <c r="E23"/>
  <c r="D23"/>
  <c r="D25" s="1"/>
  <c r="D19"/>
  <c r="F14"/>
  <c r="G14" s="1"/>
  <c r="H14" s="1"/>
  <c r="J14" s="1"/>
  <c r="K14" s="1"/>
  <c r="L14" s="1"/>
  <c r="M14" s="1"/>
  <c r="N14" s="1"/>
  <c r="O14" s="1"/>
  <c r="P14" s="1"/>
  <c r="Q14" s="1"/>
  <c r="R14" s="1"/>
  <c r="S14" s="1"/>
  <c r="T14" s="1"/>
  <c r="U14" s="1"/>
  <c r="V14" s="1"/>
  <c r="W14" s="1"/>
  <c r="Y14" s="1"/>
  <c r="Z14" s="1"/>
  <c r="AA14" s="1"/>
  <c r="AB14" s="1"/>
  <c r="AC14" s="1"/>
  <c r="AD14" s="1"/>
  <c r="AE14" s="1"/>
  <c r="AF14" s="1"/>
  <c r="AG14" s="1"/>
  <c r="AH14" s="1"/>
  <c r="AI14" s="1"/>
  <c r="AJ14" s="1"/>
  <c r="AK14" s="1"/>
  <c r="AL14" s="1"/>
  <c r="AM14" s="1"/>
  <c r="AN14" s="1"/>
  <c r="AO14" s="1"/>
  <c r="AP14" s="1"/>
  <c r="AQ14" s="1"/>
  <c r="AR14" s="1"/>
  <c r="AS14" s="1"/>
  <c r="AT14" s="1"/>
  <c r="AU14" s="1"/>
  <c r="AV14" s="1"/>
  <c r="AW14" s="1"/>
  <c r="AX14" s="1"/>
  <c r="AY14" s="1"/>
  <c r="AZ14" s="1"/>
  <c r="BA14" s="1"/>
  <c r="BB14" s="1"/>
  <c r="BC14" s="1"/>
  <c r="BD14" s="1"/>
  <c r="BE14" s="1"/>
  <c r="BF14" s="1"/>
  <c r="BG14" s="1"/>
  <c r="BH14" s="1"/>
  <c r="BI14" s="1"/>
  <c r="BJ14" s="1"/>
  <c r="BK14" s="1"/>
  <c r="I10"/>
  <c r="Q10"/>
  <c r="R10"/>
  <c r="J10"/>
  <c r="K10"/>
  <c r="L10"/>
  <c r="M10"/>
  <c r="E10"/>
  <c r="N10"/>
  <c r="F10"/>
  <c r="O10"/>
  <c r="G10"/>
  <c r="P10"/>
  <c r="H10"/>
  <c r="C53"/>
  <c r="C54" s="1"/>
  <c r="E38" i="4"/>
  <c r="F38" s="1"/>
  <c r="G38" s="1"/>
  <c r="H38" s="1"/>
  <c r="I38" s="1"/>
  <c r="J38" s="1"/>
  <c r="K38" s="1"/>
  <c r="L38" s="1"/>
  <c r="M38" s="1"/>
  <c r="N38" s="1"/>
  <c r="O38" s="1"/>
  <c r="P38" s="1"/>
  <c r="Q38" s="1"/>
  <c r="R38" s="1"/>
  <c r="S38" s="1"/>
  <c r="T38" s="1"/>
  <c r="U38" s="1"/>
  <c r="V38" s="1"/>
  <c r="W38" s="1"/>
  <c r="X38" s="1"/>
  <c r="Y38" s="1"/>
  <c r="Z38" s="1"/>
  <c r="AA38" s="1"/>
  <c r="AB38" s="1"/>
  <c r="AC38" s="1"/>
  <c r="AD38" s="1"/>
  <c r="AE38" s="1"/>
  <c r="AF38" s="1"/>
  <c r="AG38" s="1"/>
  <c r="AH38" s="1"/>
  <c r="AI38" s="1"/>
  <c r="AJ38" s="1"/>
  <c r="AK38" s="1"/>
  <c r="AL38" s="1"/>
  <c r="AM38" s="1"/>
  <c r="AN38" s="1"/>
  <c r="AO38" s="1"/>
  <c r="AP38" s="1"/>
  <c r="AQ38" s="1"/>
  <c r="AR38" s="1"/>
  <c r="AS38" s="1"/>
  <c r="AT38" s="1"/>
  <c r="AU38" s="1"/>
  <c r="AV38" s="1"/>
  <c r="AW38" s="1"/>
  <c r="AX38" s="1"/>
  <c r="AY38" s="1"/>
  <c r="AZ38" s="1"/>
  <c r="BA38" s="1"/>
  <c r="BB38" s="1"/>
  <c r="BC38" s="1"/>
  <c r="BD38" s="1"/>
  <c r="BE38" s="1"/>
  <c r="BF38" s="1"/>
  <c r="BG38" s="1"/>
  <c r="BH38" s="1"/>
  <c r="BI38" s="1"/>
  <c r="BJ38" s="1"/>
  <c r="BK38" s="1"/>
  <c r="E42" i="3"/>
  <c r="E37" i="1"/>
  <c r="F37" s="1"/>
  <c r="G37" s="1"/>
  <c r="H37" s="1"/>
  <c r="I37" s="1"/>
  <c r="J37" s="1"/>
  <c r="K37" s="1"/>
  <c r="L37" s="1"/>
  <c r="M37" s="1"/>
  <c r="N37" s="1"/>
  <c r="O37" s="1"/>
  <c r="P37" s="1"/>
  <c r="Q37" s="1"/>
  <c r="R37" s="1"/>
  <c r="S37" s="1"/>
  <c r="T37" s="1"/>
  <c r="U37" s="1"/>
  <c r="V37" s="1"/>
  <c r="W37" s="1"/>
  <c r="X37" s="1"/>
  <c r="Y37" s="1"/>
  <c r="Z37" s="1"/>
  <c r="AA37" s="1"/>
  <c r="AB37" s="1"/>
  <c r="AC37" s="1"/>
  <c r="AD37" s="1"/>
  <c r="AE37" s="1"/>
  <c r="AF37" s="1"/>
  <c r="AG37" s="1"/>
  <c r="AH37" s="1"/>
  <c r="AI37" s="1"/>
  <c r="AJ37" s="1"/>
  <c r="AK37" s="1"/>
  <c r="AL37" s="1"/>
  <c r="AM37" s="1"/>
  <c r="AN37" s="1"/>
  <c r="AO37" s="1"/>
  <c r="AP37" s="1"/>
  <c r="AQ37" s="1"/>
  <c r="AR37" s="1"/>
  <c r="AS37" s="1"/>
  <c r="AT37" s="1"/>
  <c r="AU37" s="1"/>
  <c r="AV37" s="1"/>
  <c r="AW37" s="1"/>
  <c r="AX37" s="1"/>
  <c r="AY37" s="1"/>
  <c r="AZ37" s="1"/>
  <c r="BA37" s="1"/>
  <c r="BB37" s="1"/>
  <c r="BC37" s="1"/>
  <c r="BD37" s="1"/>
  <c r="BE37" s="1"/>
  <c r="BF37" s="1"/>
  <c r="BG37" s="1"/>
  <c r="BH37" s="1"/>
  <c r="BI37" s="1"/>
  <c r="BJ37" s="1"/>
  <c r="BK37" s="1"/>
  <c r="E18"/>
  <c r="AF42" i="2"/>
  <c r="D37"/>
  <c r="E37" s="1"/>
  <c r="F37" s="1"/>
  <c r="G37" s="1"/>
  <c r="H37" s="1"/>
  <c r="I37" s="1"/>
  <c r="J37" s="1"/>
  <c r="K37" s="1"/>
  <c r="L37" s="1"/>
  <c r="M37" s="1"/>
  <c r="N37" s="1"/>
  <c r="O37" s="1"/>
  <c r="P37" s="1"/>
  <c r="Q37" s="1"/>
  <c r="R37" s="1"/>
  <c r="S37" s="1"/>
  <c r="T37" s="1"/>
  <c r="U37" s="1"/>
  <c r="V37" s="1"/>
  <c r="W37" s="1"/>
  <c r="X37" s="1"/>
  <c r="Y37" s="1"/>
  <c r="Z37" s="1"/>
  <c r="AA37" s="1"/>
  <c r="AB37" s="1"/>
  <c r="AC37" s="1"/>
  <c r="AD37" s="1"/>
  <c r="AE37" s="1"/>
  <c r="AF37" s="1"/>
  <c r="AG37" s="1"/>
  <c r="AH37" s="1"/>
  <c r="AI37" s="1"/>
  <c r="AJ37" s="1"/>
  <c r="AK37" s="1"/>
  <c r="AL37" s="1"/>
  <c r="AM37" s="1"/>
  <c r="AN37" s="1"/>
  <c r="AO37" s="1"/>
  <c r="AP37" s="1"/>
  <c r="AQ37" s="1"/>
  <c r="AR37" s="1"/>
  <c r="AS37" s="1"/>
  <c r="AT37" s="1"/>
  <c r="AU37" s="1"/>
  <c r="AV37" s="1"/>
  <c r="AW37" s="1"/>
  <c r="AX37" s="1"/>
  <c r="AY37" s="1"/>
  <c r="AZ37" s="1"/>
  <c r="BA37" s="1"/>
  <c r="BB37" s="1"/>
  <c r="BC37" s="1"/>
  <c r="BD37" s="1"/>
  <c r="BE37" s="1"/>
  <c r="BF37" s="1"/>
  <c r="BG37" s="1"/>
  <c r="BH37" s="1"/>
  <c r="BI37" s="1"/>
  <c r="BJ37" s="1"/>
  <c r="BK37" s="1"/>
  <c r="E40"/>
  <c r="V42"/>
  <c r="F4" i="3"/>
  <c r="E40" i="1"/>
  <c r="D42"/>
  <c r="E48" i="4"/>
  <c r="D40"/>
  <c r="E29" i="1"/>
  <c r="F29" s="1"/>
  <c r="G29" s="1"/>
  <c r="H29" s="1"/>
  <c r="I29" s="1"/>
  <c r="J29" s="1"/>
  <c r="K29" s="1"/>
  <c r="L29" s="1"/>
  <c r="M29" s="1"/>
  <c r="N29" s="1"/>
  <c r="O29" s="1"/>
  <c r="P29" s="1"/>
  <c r="Q29" s="1"/>
  <c r="R29" s="1"/>
  <c r="S29" s="1"/>
  <c r="T29" s="1"/>
  <c r="U29" s="1"/>
  <c r="V29" s="1"/>
  <c r="W29" s="1"/>
  <c r="X29" s="1"/>
  <c r="Y29" s="1"/>
  <c r="Z29" s="1"/>
  <c r="AA29" s="1"/>
  <c r="AB29" s="1"/>
  <c r="AC29" s="1"/>
  <c r="AD29" s="1"/>
  <c r="AE29" s="1"/>
  <c r="AF29" s="1"/>
  <c r="AG29" s="1"/>
  <c r="AH29" s="1"/>
  <c r="AI29" s="1"/>
  <c r="AJ29" s="1"/>
  <c r="AK29" s="1"/>
  <c r="AL29" s="1"/>
  <c r="AM29" s="1"/>
  <c r="AN29" s="1"/>
  <c r="AO29" s="1"/>
  <c r="AP29" s="1"/>
  <c r="AQ29" s="1"/>
  <c r="AR29" s="1"/>
  <c r="AS29" s="1"/>
  <c r="AT29" s="1"/>
  <c r="AU29" s="1"/>
  <c r="AV29" s="1"/>
  <c r="AW29" s="1"/>
  <c r="AX29" s="1"/>
  <c r="AY29" s="1"/>
  <c r="AZ29" s="1"/>
  <c r="BA29" s="1"/>
  <c r="BB29" s="1"/>
  <c r="BC29" s="1"/>
  <c r="BD29" s="1"/>
  <c r="BE29" s="1"/>
  <c r="BF29" s="1"/>
  <c r="BG29" s="1"/>
  <c r="BH29" s="1"/>
  <c r="BI29" s="1"/>
  <c r="BJ29" s="1"/>
  <c r="BK29" s="1"/>
  <c r="D43" i="4"/>
  <c r="E43" s="1"/>
  <c r="F43" s="1"/>
  <c r="G43" s="1"/>
  <c r="H43" s="1"/>
  <c r="I43" s="1"/>
  <c r="J43" s="1"/>
  <c r="K43" s="1"/>
  <c r="L43" s="1"/>
  <c r="M43" s="1"/>
  <c r="N43" s="1"/>
  <c r="O43" s="1"/>
  <c r="P43" s="1"/>
  <c r="Q43" s="1"/>
  <c r="R43" s="1"/>
  <c r="S43" s="1"/>
  <c r="T43" s="1"/>
  <c r="U43" s="1"/>
  <c r="V43" s="1"/>
  <c r="W43" s="1"/>
  <c r="X43" s="1"/>
  <c r="Y43" s="1"/>
  <c r="Z43" s="1"/>
  <c r="AA43" s="1"/>
  <c r="AB43" s="1"/>
  <c r="AC43" s="1"/>
  <c r="AD43" s="1"/>
  <c r="AE43" s="1"/>
  <c r="AF43" s="1"/>
  <c r="AG43" s="1"/>
  <c r="AH43" s="1"/>
  <c r="AI43" s="1"/>
  <c r="AJ43" s="1"/>
  <c r="AK43" s="1"/>
  <c r="AL43" s="1"/>
  <c r="AM43" s="1"/>
  <c r="AN43" s="1"/>
  <c r="AO43" s="1"/>
  <c r="AP43" s="1"/>
  <c r="AQ43" s="1"/>
  <c r="AR43" s="1"/>
  <c r="AS43" s="1"/>
  <c r="AT43" s="1"/>
  <c r="AU43" s="1"/>
  <c r="AV43" s="1"/>
  <c r="AW43" s="1"/>
  <c r="AX43" s="1"/>
  <c r="AY43" s="1"/>
  <c r="AZ43" s="1"/>
  <c r="BA43" s="1"/>
  <c r="BB43" s="1"/>
  <c r="BC43" s="1"/>
  <c r="BD43" s="1"/>
  <c r="BE43" s="1"/>
  <c r="BF43" s="1"/>
  <c r="BG43" s="1"/>
  <c r="BH43" s="1"/>
  <c r="BI43" s="1"/>
  <c r="BJ43" s="1"/>
  <c r="BK43" s="1"/>
  <c r="E29" i="3"/>
  <c r="F29" s="1"/>
  <c r="G29" s="1"/>
  <c r="H29" s="1"/>
  <c r="I29" s="1"/>
  <c r="J29" s="1"/>
  <c r="K29" s="1"/>
  <c r="L29" s="1"/>
  <c r="M29" s="1"/>
  <c r="N29" s="1"/>
  <c r="O29" s="1"/>
  <c r="P29" s="1"/>
  <c r="Q29" s="1"/>
  <c r="R29" s="1"/>
  <c r="S29" s="1"/>
  <c r="T29" s="1"/>
  <c r="U29" s="1"/>
  <c r="V29" s="1"/>
  <c r="W29" s="1"/>
  <c r="X29" s="1"/>
  <c r="Y29" s="1"/>
  <c r="Z29" s="1"/>
  <c r="AA29" s="1"/>
  <c r="AB29" s="1"/>
  <c r="AC29" s="1"/>
  <c r="AD29" s="1"/>
  <c r="AE29" s="1"/>
  <c r="AF29" s="1"/>
  <c r="AG29" s="1"/>
  <c r="AH29" s="1"/>
  <c r="AI29" s="1"/>
  <c r="AJ29" s="1"/>
  <c r="AK29" s="1"/>
  <c r="AL29" s="1"/>
  <c r="AM29" s="1"/>
  <c r="AN29" s="1"/>
  <c r="AO29" s="1"/>
  <c r="AP29" s="1"/>
  <c r="AQ29" s="1"/>
  <c r="AR29" s="1"/>
  <c r="AS29" s="1"/>
  <c r="AT29" s="1"/>
  <c r="AU29" s="1"/>
  <c r="AV29" s="1"/>
  <c r="AW29" s="1"/>
  <c r="AX29" s="1"/>
  <c r="AY29" s="1"/>
  <c r="AZ29" s="1"/>
  <c r="BA29" s="1"/>
  <c r="BB29" s="1"/>
  <c r="BC29" s="1"/>
  <c r="BD29" s="1"/>
  <c r="BE29" s="1"/>
  <c r="BF29" s="1"/>
  <c r="BG29" s="1"/>
  <c r="BH29" s="1"/>
  <c r="BI29" s="1"/>
  <c r="BJ29" s="1"/>
  <c r="BK29" s="1"/>
  <c r="E32"/>
  <c r="F32" s="1"/>
  <c r="G32" s="1"/>
  <c r="H32" s="1"/>
  <c r="I32" s="1"/>
  <c r="J32" s="1"/>
  <c r="K32" s="1"/>
  <c r="L32" s="1"/>
  <c r="M32" s="1"/>
  <c r="N32" s="1"/>
  <c r="O32" s="1"/>
  <c r="P32" s="1"/>
  <c r="Q32" s="1"/>
  <c r="R32" s="1"/>
  <c r="S32" s="1"/>
  <c r="T32" s="1"/>
  <c r="U32" s="1"/>
  <c r="V32" s="1"/>
  <c r="W32" s="1"/>
  <c r="X32" s="1"/>
  <c r="Y32" s="1"/>
  <c r="Z32" s="1"/>
  <c r="AA32" s="1"/>
  <c r="AB32" s="1"/>
  <c r="AC32" s="1"/>
  <c r="AD32" s="1"/>
  <c r="AE32" s="1"/>
  <c r="AF32" s="1"/>
  <c r="AG32" s="1"/>
  <c r="AH32" s="1"/>
  <c r="AI32" s="1"/>
  <c r="AJ32" s="1"/>
  <c r="AK32" s="1"/>
  <c r="AL32" s="1"/>
  <c r="AM32" s="1"/>
  <c r="AN32" s="1"/>
  <c r="AO32" s="1"/>
  <c r="AP32" s="1"/>
  <c r="AQ32" s="1"/>
  <c r="AR32" s="1"/>
  <c r="AS32" s="1"/>
  <c r="AT32" s="1"/>
  <c r="AU32" s="1"/>
  <c r="AV32" s="1"/>
  <c r="AW32" s="1"/>
  <c r="AX32" s="1"/>
  <c r="AY32" s="1"/>
  <c r="AZ32" s="1"/>
  <c r="BA32" s="1"/>
  <c r="BB32" s="1"/>
  <c r="BC32" s="1"/>
  <c r="BD32" s="1"/>
  <c r="BE32" s="1"/>
  <c r="BF32" s="1"/>
  <c r="BG32" s="1"/>
  <c r="BH32" s="1"/>
  <c r="BI32" s="1"/>
  <c r="BJ32" s="1"/>
  <c r="BK32" s="1"/>
  <c r="E32" i="1"/>
  <c r="F32" s="1"/>
  <c r="G32" s="1"/>
  <c r="H32" s="1"/>
  <c r="I32" s="1"/>
  <c r="J32" s="1"/>
  <c r="K32" s="1"/>
  <c r="L32" s="1"/>
  <c r="M32" s="1"/>
  <c r="N32" s="1"/>
  <c r="O32" s="1"/>
  <c r="P32" s="1"/>
  <c r="Q32" s="1"/>
  <c r="R32" s="1"/>
  <c r="S32" s="1"/>
  <c r="T32" s="1"/>
  <c r="U32" s="1"/>
  <c r="V32" s="1"/>
  <c r="W32" s="1"/>
  <c r="X32" s="1"/>
  <c r="Y32" s="1"/>
  <c r="Z32" s="1"/>
  <c r="AA32" s="1"/>
  <c r="AB32" s="1"/>
  <c r="AC32" s="1"/>
  <c r="AD32" s="1"/>
  <c r="AE32" s="1"/>
  <c r="AF32" s="1"/>
  <c r="AG32" s="1"/>
  <c r="AH32" s="1"/>
  <c r="AI32" s="1"/>
  <c r="AJ32" s="1"/>
  <c r="AK32" s="1"/>
  <c r="AL32" s="1"/>
  <c r="AM32" s="1"/>
  <c r="AN32" s="1"/>
  <c r="AO32" s="1"/>
  <c r="AP32" s="1"/>
  <c r="AQ32" s="1"/>
  <c r="AR32" s="1"/>
  <c r="AS32" s="1"/>
  <c r="AT32" s="1"/>
  <c r="AU32" s="1"/>
  <c r="AV32" s="1"/>
  <c r="AW32" s="1"/>
  <c r="AX32" s="1"/>
  <c r="AY32" s="1"/>
  <c r="AZ32" s="1"/>
  <c r="BA32" s="1"/>
  <c r="BB32" s="1"/>
  <c r="BC32" s="1"/>
  <c r="BD32" s="1"/>
  <c r="BE32" s="1"/>
  <c r="BF32" s="1"/>
  <c r="BG32" s="1"/>
  <c r="BH32" s="1"/>
  <c r="BI32" s="1"/>
  <c r="BJ32" s="1"/>
  <c r="BK32" s="1"/>
  <c r="E21"/>
  <c r="F21" s="1"/>
  <c r="G21" s="1"/>
  <c r="H21" s="1"/>
  <c r="I21" s="1"/>
  <c r="J21" s="1"/>
  <c r="K21" s="1"/>
  <c r="L21" s="1"/>
  <c r="M21" s="1"/>
  <c r="N21" s="1"/>
  <c r="O21" s="1"/>
  <c r="P21" s="1"/>
  <c r="Q21" s="1"/>
  <c r="R21" s="1"/>
  <c r="S21" s="1"/>
  <c r="E7"/>
  <c r="F7" s="1"/>
  <c r="G7" s="1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AZ7" s="1"/>
  <c r="BA7" s="1"/>
  <c r="BB7" s="1"/>
  <c r="BC7" s="1"/>
  <c r="BD7" s="1"/>
  <c r="BE7" s="1"/>
  <c r="BF7" s="1"/>
  <c r="BG7" s="1"/>
  <c r="BH7" s="1"/>
  <c r="BI7" s="1"/>
  <c r="BJ7" s="1"/>
  <c r="BK7" s="1"/>
  <c r="E21" i="2"/>
  <c r="F21" s="1"/>
  <c r="G21" s="1"/>
  <c r="H21" s="1"/>
  <c r="I21" s="1"/>
  <c r="J21" s="1"/>
  <c r="K21" s="1"/>
  <c r="L21" s="1"/>
  <c r="M21" s="1"/>
  <c r="N21" s="1"/>
  <c r="O21" s="1"/>
  <c r="P21" s="1"/>
  <c r="Q21" s="1"/>
  <c r="R21" s="1"/>
  <c r="S21" s="1"/>
  <c r="T21" s="1"/>
  <c r="U21" s="1"/>
  <c r="V21" s="1"/>
  <c r="W21" s="1"/>
  <c r="X21" s="1"/>
  <c r="Y21" s="1"/>
  <c r="Z21" s="1"/>
  <c r="AA21" s="1"/>
  <c r="AB21" s="1"/>
  <c r="AC21" s="1"/>
  <c r="AD21" s="1"/>
  <c r="AE21" s="1"/>
  <c r="AF21" s="1"/>
  <c r="AG21" s="1"/>
  <c r="AH21" s="1"/>
  <c r="AI21" s="1"/>
  <c r="AJ21" s="1"/>
  <c r="AK21" s="1"/>
  <c r="AL21" s="1"/>
  <c r="AM21" s="1"/>
  <c r="AN21" s="1"/>
  <c r="AO21" s="1"/>
  <c r="AP21" s="1"/>
  <c r="AQ21" s="1"/>
  <c r="AR21" s="1"/>
  <c r="AS21" s="1"/>
  <c r="AT21" s="1"/>
  <c r="AU21" s="1"/>
  <c r="AV21" s="1"/>
  <c r="AW21" s="1"/>
  <c r="AX21" s="1"/>
  <c r="AY21" s="1"/>
  <c r="AZ21" s="1"/>
  <c r="BA21" s="1"/>
  <c r="BB21" s="1"/>
  <c r="BC21" s="1"/>
  <c r="BD21" s="1"/>
  <c r="BE21" s="1"/>
  <c r="BF21" s="1"/>
  <c r="BG21" s="1"/>
  <c r="BH21" s="1"/>
  <c r="BI21" s="1"/>
  <c r="BJ21" s="1"/>
  <c r="BK21" s="1"/>
  <c r="E32"/>
  <c r="F32" s="1"/>
  <c r="G32" s="1"/>
  <c r="H32" s="1"/>
  <c r="I32" s="1"/>
  <c r="J32" s="1"/>
  <c r="K32" s="1"/>
  <c r="L32" s="1"/>
  <c r="M32" s="1"/>
  <c r="N32" s="1"/>
  <c r="O32" s="1"/>
  <c r="P32" s="1"/>
  <c r="Q32" s="1"/>
  <c r="R32" s="1"/>
  <c r="S32" s="1"/>
  <c r="T32" s="1"/>
  <c r="U32" s="1"/>
  <c r="V32" s="1"/>
  <c r="W32" s="1"/>
  <c r="X32" s="1"/>
  <c r="Y32" s="1"/>
  <c r="Z32" s="1"/>
  <c r="AA32" s="1"/>
  <c r="AB32" s="1"/>
  <c r="AC32" s="1"/>
  <c r="AD32" s="1"/>
  <c r="AE32" s="1"/>
  <c r="AF32" s="1"/>
  <c r="AG32" s="1"/>
  <c r="AH32" s="1"/>
  <c r="AI32" s="1"/>
  <c r="AJ32" s="1"/>
  <c r="AK32" s="1"/>
  <c r="AL32" s="1"/>
  <c r="AM32" s="1"/>
  <c r="AN32" s="1"/>
  <c r="AO32" s="1"/>
  <c r="AP32" s="1"/>
  <c r="AQ32" s="1"/>
  <c r="AR32" s="1"/>
  <c r="AS32" s="1"/>
  <c r="AT32" s="1"/>
  <c r="AU32" s="1"/>
  <c r="AV32" s="1"/>
  <c r="AW32" s="1"/>
  <c r="AX32" s="1"/>
  <c r="AY32" s="1"/>
  <c r="AZ32" s="1"/>
  <c r="BA32" s="1"/>
  <c r="BB32" s="1"/>
  <c r="BC32" s="1"/>
  <c r="BD32" s="1"/>
  <c r="BE32" s="1"/>
  <c r="BF32" s="1"/>
  <c r="BG32" s="1"/>
  <c r="BH32" s="1"/>
  <c r="BI32" s="1"/>
  <c r="BJ32" s="1"/>
  <c r="BK32" s="1"/>
  <c r="E18"/>
  <c r="D18"/>
  <c r="F13"/>
  <c r="E5" i="4"/>
  <c r="F5" s="1"/>
  <c r="G5" s="1"/>
  <c r="H5" s="1"/>
  <c r="I5" s="1"/>
  <c r="J5" s="1"/>
  <c r="K5" s="1"/>
  <c r="L5" s="1"/>
  <c r="M5" s="1"/>
  <c r="E33"/>
  <c r="F33" s="1"/>
  <c r="G33" s="1"/>
  <c r="H33" s="1"/>
  <c r="I33" s="1"/>
  <c r="J33" s="1"/>
  <c r="K33" s="1"/>
  <c r="L33" s="1"/>
  <c r="M33" s="1"/>
  <c r="N33" s="1"/>
  <c r="O33" s="1"/>
  <c r="P33" s="1"/>
  <c r="Q33" s="1"/>
  <c r="R33" s="1"/>
  <c r="S33" s="1"/>
  <c r="T33" s="1"/>
  <c r="U33" s="1"/>
  <c r="V33" s="1"/>
  <c r="W33" s="1"/>
  <c r="X33" s="1"/>
  <c r="Y33" s="1"/>
  <c r="Z33" s="1"/>
  <c r="AA33" s="1"/>
  <c r="AB33" s="1"/>
  <c r="AC33" s="1"/>
  <c r="AD33" s="1"/>
  <c r="AE33" s="1"/>
  <c r="AF33" s="1"/>
  <c r="AG33" s="1"/>
  <c r="AH33" s="1"/>
  <c r="AI33" s="1"/>
  <c r="AJ33" s="1"/>
  <c r="AK33" s="1"/>
  <c r="AL33" s="1"/>
  <c r="AM33" s="1"/>
  <c r="AN33" s="1"/>
  <c r="AO33" s="1"/>
  <c r="AP33" s="1"/>
  <c r="AQ33" s="1"/>
  <c r="AR33" s="1"/>
  <c r="AS33" s="1"/>
  <c r="AT33" s="1"/>
  <c r="AU33" s="1"/>
  <c r="AV33" s="1"/>
  <c r="AW33" s="1"/>
  <c r="AX33" s="1"/>
  <c r="AY33" s="1"/>
  <c r="AZ33" s="1"/>
  <c r="BA33" s="1"/>
  <c r="BB33" s="1"/>
  <c r="BC33" s="1"/>
  <c r="BD33" s="1"/>
  <c r="BE33" s="1"/>
  <c r="BF33" s="1"/>
  <c r="BG33" s="1"/>
  <c r="BH33" s="1"/>
  <c r="BI33" s="1"/>
  <c r="BJ33" s="1"/>
  <c r="BK33" s="1"/>
  <c r="C57"/>
  <c r="C58" s="1"/>
  <c r="D46"/>
  <c r="D34" i="3"/>
  <c r="E34" s="1"/>
  <c r="F34" s="1"/>
  <c r="G34" s="1"/>
  <c r="H34" s="1"/>
  <c r="I34" s="1"/>
  <c r="J34" s="1"/>
  <c r="K34" s="1"/>
  <c r="L34" s="1"/>
  <c r="M34" s="1"/>
  <c r="N34" s="1"/>
  <c r="O34" s="1"/>
  <c r="P34" s="1"/>
  <c r="Q34" s="1"/>
  <c r="R34" s="1"/>
  <c r="S34" s="1"/>
  <c r="T34" s="1"/>
  <c r="U34" s="1"/>
  <c r="V34" s="1"/>
  <c r="W34" s="1"/>
  <c r="X34" s="1"/>
  <c r="Y34" s="1"/>
  <c r="Z34" s="1"/>
  <c r="AA34" s="1"/>
  <c r="AB34" s="1"/>
  <c r="AC34" s="1"/>
  <c r="AD34" s="1"/>
  <c r="AE34" s="1"/>
  <c r="AF34" s="1"/>
  <c r="AG34" s="1"/>
  <c r="C51"/>
  <c r="C52" s="1"/>
  <c r="D40"/>
  <c r="C52" i="2"/>
  <c r="D40"/>
  <c r="D34"/>
  <c r="E34" s="1"/>
  <c r="F34" s="1"/>
  <c r="G34" s="1"/>
  <c r="H34" s="1"/>
  <c r="I34" s="1"/>
  <c r="J34" s="1"/>
  <c r="K34" s="1"/>
  <c r="L34" s="1"/>
  <c r="M34" s="1"/>
  <c r="N34" s="1"/>
  <c r="O34" s="1"/>
  <c r="P34" s="1"/>
  <c r="Q34" s="1"/>
  <c r="R34" s="1"/>
  <c r="S34" s="1"/>
  <c r="T34" s="1"/>
  <c r="U34" s="1"/>
  <c r="V34" s="1"/>
  <c r="W34" s="1"/>
  <c r="X34" s="1"/>
  <c r="Y34" s="1"/>
  <c r="Z34" s="1"/>
  <c r="AA34" s="1"/>
  <c r="AB34" s="1"/>
  <c r="AC34" s="1"/>
  <c r="AD34" s="1"/>
  <c r="AE34" s="1"/>
  <c r="AF34" s="1"/>
  <c r="AG34" s="1"/>
  <c r="T9" i="1"/>
  <c r="D34"/>
  <c r="E34" s="1"/>
  <c r="F34" s="1"/>
  <c r="G34" s="1"/>
  <c r="H34" s="1"/>
  <c r="I34" s="1"/>
  <c r="J34" s="1"/>
  <c r="K34" s="1"/>
  <c r="L34" s="1"/>
  <c r="M34" s="1"/>
  <c r="N34" s="1"/>
  <c r="O34" s="1"/>
  <c r="P34" s="1"/>
  <c r="Q34" s="1"/>
  <c r="R34" s="1"/>
  <c r="S34" s="1"/>
  <c r="C51"/>
  <c r="C52" s="1"/>
  <c r="F24"/>
  <c r="F23" s="1"/>
  <c r="D40"/>
  <c r="T22"/>
  <c r="U22" s="1"/>
  <c r="V22" s="1"/>
  <c r="W22" s="1"/>
  <c r="X22" s="1"/>
  <c r="Y22" s="1"/>
  <c r="Z22" s="1"/>
  <c r="AA22" s="1"/>
  <c r="AB22" s="1"/>
  <c r="AC22" s="1"/>
  <c r="AD22" s="1"/>
  <c r="AE22" s="1"/>
  <c r="AF22" s="1"/>
  <c r="AG22" s="1"/>
  <c r="AH22" s="1"/>
  <c r="AI22" s="1"/>
  <c r="AJ22" s="1"/>
  <c r="AK22" s="1"/>
  <c r="AL22" s="1"/>
  <c r="AM22" s="1"/>
  <c r="AN22" s="1"/>
  <c r="AO22" s="1"/>
  <c r="AP22" s="1"/>
  <c r="AQ22" s="1"/>
  <c r="AR22" s="1"/>
  <c r="AS22" s="1"/>
  <c r="AT22" s="1"/>
  <c r="AU22" s="1"/>
  <c r="AV22" s="1"/>
  <c r="AW22" s="1"/>
  <c r="AX22" s="1"/>
  <c r="AY22" s="1"/>
  <c r="AZ22" s="1"/>
  <c r="BA22" s="1"/>
  <c r="BB22" s="1"/>
  <c r="BC22" s="1"/>
  <c r="BD22" s="1"/>
  <c r="BE22" s="1"/>
  <c r="BF22" s="1"/>
  <c r="BG22" s="1"/>
  <c r="BH22" s="1"/>
  <c r="BI22" s="1"/>
  <c r="BJ22" s="1"/>
  <c r="BK22" s="1"/>
  <c r="T5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F7" i="2" l="1"/>
  <c r="G7" s="1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AZ7" s="1"/>
  <c r="BA7" s="1"/>
  <c r="BB7" s="1"/>
  <c r="BC7" s="1"/>
  <c r="BD7" s="1"/>
  <c r="BE7" s="1"/>
  <c r="BF7" s="1"/>
  <c r="BG7" s="1"/>
  <c r="BH7" s="1"/>
  <c r="BI7" s="1"/>
  <c r="BJ7" s="1"/>
  <c r="BK7" s="1"/>
  <c r="J48" i="4"/>
  <c r="I48"/>
  <c r="H48"/>
  <c r="G48"/>
  <c r="F48"/>
  <c r="L48"/>
  <c r="K48"/>
  <c r="F13" i="3"/>
  <c r="G13" s="1"/>
  <c r="H13" s="1"/>
  <c r="I13" s="1"/>
  <c r="J13" s="1"/>
  <c r="K13" s="1"/>
  <c r="L13" s="1"/>
  <c r="M13" s="1"/>
  <c r="N13" s="1"/>
  <c r="O13" s="1"/>
  <c r="P13" s="1"/>
  <c r="Q13" s="1"/>
  <c r="R13" s="1"/>
  <c r="S13" s="1"/>
  <c r="T13" s="1"/>
  <c r="U13" s="1"/>
  <c r="V13" s="1"/>
  <c r="W13" s="1"/>
  <c r="X13" s="1"/>
  <c r="Y13" s="1"/>
  <c r="Z13" s="1"/>
  <c r="AA13" s="1"/>
  <c r="AB13" s="1"/>
  <c r="AC13" s="1"/>
  <c r="AD13" s="1"/>
  <c r="AE13" s="1"/>
  <c r="AF13" s="1"/>
  <c r="AG13" s="1"/>
  <c r="AH13" s="1"/>
  <c r="AI13" s="1"/>
  <c r="AJ13" s="1"/>
  <c r="AK13" s="1"/>
  <c r="AL13" s="1"/>
  <c r="AM13" s="1"/>
  <c r="AN13" s="1"/>
  <c r="AO13" s="1"/>
  <c r="AP13" s="1"/>
  <c r="AQ13" s="1"/>
  <c r="AR13" s="1"/>
  <c r="AS13" s="1"/>
  <c r="AT13" s="1"/>
  <c r="AU13" s="1"/>
  <c r="AV13" s="1"/>
  <c r="AW13" s="1"/>
  <c r="AX13" s="1"/>
  <c r="AY13" s="1"/>
  <c r="AZ13" s="1"/>
  <c r="BA13" s="1"/>
  <c r="BB13" s="1"/>
  <c r="BC13" s="1"/>
  <c r="BD13" s="1"/>
  <c r="BE13" s="1"/>
  <c r="BF13" s="1"/>
  <c r="BG13" s="1"/>
  <c r="BH13" s="1"/>
  <c r="BI13" s="1"/>
  <c r="BJ13" s="1"/>
  <c r="BK13" s="1"/>
  <c r="E26" i="2"/>
  <c r="H29" i="4"/>
  <c r="H31" s="1"/>
  <c r="J22"/>
  <c r="G16"/>
  <c r="G18" s="1"/>
  <c r="H15"/>
  <c r="H10"/>
  <c r="H12" s="1"/>
  <c r="I9"/>
  <c r="H27"/>
  <c r="G32"/>
  <c r="I30"/>
  <c r="G19"/>
  <c r="F24"/>
  <c r="F25" s="1"/>
  <c r="N5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AN5" s="1"/>
  <c r="AO5" s="1"/>
  <c r="AP5" s="1"/>
  <c r="AQ5" s="1"/>
  <c r="AR5" s="1"/>
  <c r="AS5" s="1"/>
  <c r="AT5" s="1"/>
  <c r="AU5" s="1"/>
  <c r="AV5" s="1"/>
  <c r="AW5" s="1"/>
  <c r="AX5" s="1"/>
  <c r="AY5" s="1"/>
  <c r="AZ5" s="1"/>
  <c r="BA5" s="1"/>
  <c r="BB5" s="1"/>
  <c r="BC5" s="1"/>
  <c r="BD5" s="1"/>
  <c r="BE5" s="1"/>
  <c r="BF5" s="1"/>
  <c r="BG5" s="1"/>
  <c r="BH5" s="1"/>
  <c r="BI5" s="1"/>
  <c r="BJ5" s="1"/>
  <c r="BK5" s="1"/>
  <c r="F46"/>
  <c r="G46"/>
  <c r="J24" i="3"/>
  <c r="G21"/>
  <c r="F26"/>
  <c r="I9"/>
  <c r="H10"/>
  <c r="H12" s="1"/>
  <c r="H16"/>
  <c r="G17"/>
  <c r="S42"/>
  <c r="H40"/>
  <c r="H42"/>
  <c r="AH42"/>
  <c r="AL42" s="1"/>
  <c r="AB42"/>
  <c r="Z42"/>
  <c r="X42"/>
  <c r="N42"/>
  <c r="K42"/>
  <c r="AD42"/>
  <c r="R42"/>
  <c r="F42"/>
  <c r="T42"/>
  <c r="Y42"/>
  <c r="AE42"/>
  <c r="L42"/>
  <c r="AG42"/>
  <c r="Q42"/>
  <c r="W42"/>
  <c r="AC42"/>
  <c r="I42"/>
  <c r="O42"/>
  <c r="U42"/>
  <c r="L40"/>
  <c r="G42"/>
  <c r="M42"/>
  <c r="V42"/>
  <c r="P42"/>
  <c r="AF42"/>
  <c r="P40"/>
  <c r="AA42"/>
  <c r="T40"/>
  <c r="BD42"/>
  <c r="S40"/>
  <c r="O40"/>
  <c r="G40"/>
  <c r="U40"/>
  <c r="F40"/>
  <c r="V40"/>
  <c r="K40"/>
  <c r="N40"/>
  <c r="AJ42"/>
  <c r="AI40"/>
  <c r="AW40" s="1"/>
  <c r="Q40"/>
  <c r="AH34"/>
  <c r="AI34" s="1"/>
  <c r="AJ34" s="1"/>
  <c r="AK34" s="1"/>
  <c r="AL34" s="1"/>
  <c r="AM34" s="1"/>
  <c r="AN34" s="1"/>
  <c r="AO34" s="1"/>
  <c r="AP34" s="1"/>
  <c r="AQ34" s="1"/>
  <c r="AR34" s="1"/>
  <c r="AS34" s="1"/>
  <c r="AT34" s="1"/>
  <c r="AU34" s="1"/>
  <c r="AV34" s="1"/>
  <c r="AW34" s="1"/>
  <c r="AX34" s="1"/>
  <c r="AY34" s="1"/>
  <c r="AZ34" s="1"/>
  <c r="BA34" s="1"/>
  <c r="BB34" s="1"/>
  <c r="BC34" s="1"/>
  <c r="BD34" s="1"/>
  <c r="BE34" s="1"/>
  <c r="BF34" s="1"/>
  <c r="BG34" s="1"/>
  <c r="BH34" s="1"/>
  <c r="BI34" s="1"/>
  <c r="BJ34" s="1"/>
  <c r="BK34" s="1"/>
  <c r="R40"/>
  <c r="I40"/>
  <c r="AK42"/>
  <c r="J40"/>
  <c r="W40"/>
  <c r="F25" i="2"/>
  <c r="F26" s="1"/>
  <c r="G24"/>
  <c r="I16"/>
  <c r="H17"/>
  <c r="H23" s="1"/>
  <c r="F10"/>
  <c r="G9"/>
  <c r="X42"/>
  <c r="AD42"/>
  <c r="K42"/>
  <c r="AB42"/>
  <c r="AH34"/>
  <c r="AI34" s="1"/>
  <c r="AJ34" s="1"/>
  <c r="AK34" s="1"/>
  <c r="AL34" s="1"/>
  <c r="AM34" s="1"/>
  <c r="AN34" s="1"/>
  <c r="AO34" s="1"/>
  <c r="AP34" s="1"/>
  <c r="AQ34" s="1"/>
  <c r="AR34" s="1"/>
  <c r="AS34" s="1"/>
  <c r="AT34" s="1"/>
  <c r="AU34" s="1"/>
  <c r="AV34" s="1"/>
  <c r="AW34" s="1"/>
  <c r="AX34" s="1"/>
  <c r="AY34" s="1"/>
  <c r="AZ34" s="1"/>
  <c r="BA34" s="1"/>
  <c r="BB34" s="1"/>
  <c r="BC34" s="1"/>
  <c r="BD34" s="1"/>
  <c r="BE34" s="1"/>
  <c r="BF34" s="1"/>
  <c r="BG34" s="1"/>
  <c r="BH34" s="1"/>
  <c r="BI34" s="1"/>
  <c r="BJ34" s="1"/>
  <c r="BK34" s="1"/>
  <c r="Q42"/>
  <c r="I42"/>
  <c r="N42"/>
  <c r="AA42"/>
  <c r="AC42"/>
  <c r="Z42"/>
  <c r="AE42"/>
  <c r="F42"/>
  <c r="U42"/>
  <c r="R42"/>
  <c r="T42"/>
  <c r="P42"/>
  <c r="L42"/>
  <c r="E42"/>
  <c r="H42"/>
  <c r="W42"/>
  <c r="M42"/>
  <c r="J42"/>
  <c r="AG42"/>
  <c r="O42"/>
  <c r="S42"/>
  <c r="Y42"/>
  <c r="G17" i="1"/>
  <c r="H16"/>
  <c r="F13"/>
  <c r="F18" s="1"/>
  <c r="G12"/>
  <c r="T21"/>
  <c r="U21" s="1"/>
  <c r="V21" s="1"/>
  <c r="W21" s="1"/>
  <c r="X21" s="1"/>
  <c r="Y21" s="1"/>
  <c r="Z21" s="1"/>
  <c r="AA21" s="1"/>
  <c r="AB21" s="1"/>
  <c r="AC21" s="1"/>
  <c r="AD21" s="1"/>
  <c r="AE21" s="1"/>
  <c r="AF21" s="1"/>
  <c r="AG21" s="1"/>
  <c r="AH21" s="1"/>
  <c r="AI21" s="1"/>
  <c r="AJ21" s="1"/>
  <c r="AK21" s="1"/>
  <c r="AL21" s="1"/>
  <c r="AM21" s="1"/>
  <c r="AN21" s="1"/>
  <c r="AO21" s="1"/>
  <c r="AP21" s="1"/>
  <c r="AQ21" s="1"/>
  <c r="AR21" s="1"/>
  <c r="AS21" s="1"/>
  <c r="AT21" s="1"/>
  <c r="AU21" s="1"/>
  <c r="AV21" s="1"/>
  <c r="AW21" s="1"/>
  <c r="AX21" s="1"/>
  <c r="AY21" s="1"/>
  <c r="AZ21" s="1"/>
  <c r="BA21" s="1"/>
  <c r="BB21" s="1"/>
  <c r="BC21" s="1"/>
  <c r="BD21" s="1"/>
  <c r="BE21" s="1"/>
  <c r="BF21" s="1"/>
  <c r="BG21" s="1"/>
  <c r="BH21" s="1"/>
  <c r="BI21" s="1"/>
  <c r="BJ21" s="1"/>
  <c r="BK21" s="1"/>
  <c r="H12"/>
  <c r="M12"/>
  <c r="I12"/>
  <c r="U9"/>
  <c r="U10" s="1"/>
  <c r="U12" s="1"/>
  <c r="T10"/>
  <c r="T12" s="1"/>
  <c r="E12"/>
  <c r="E19" s="1"/>
  <c r="Q12"/>
  <c r="N12"/>
  <c r="S12"/>
  <c r="F12"/>
  <c r="R12"/>
  <c r="O12"/>
  <c r="J12"/>
  <c r="K12"/>
  <c r="P12"/>
  <c r="L12"/>
  <c r="AI42" i="3"/>
  <c r="AI40" i="2"/>
  <c r="AH42"/>
  <c r="AH40"/>
  <c r="M40"/>
  <c r="U40"/>
  <c r="R40"/>
  <c r="L40"/>
  <c r="T40"/>
  <c r="K40"/>
  <c r="S40"/>
  <c r="J40"/>
  <c r="I40"/>
  <c r="Q40"/>
  <c r="H40"/>
  <c r="P40"/>
  <c r="F40"/>
  <c r="G40"/>
  <c r="O40"/>
  <c r="W40"/>
  <c r="N40"/>
  <c r="V40"/>
  <c r="G4" i="3"/>
  <c r="M40" i="1"/>
  <c r="U40"/>
  <c r="AC40"/>
  <c r="L40"/>
  <c r="T40"/>
  <c r="AB40"/>
  <c r="J40"/>
  <c r="F40"/>
  <c r="P40"/>
  <c r="Z40"/>
  <c r="K40"/>
  <c r="S40"/>
  <c r="AA40"/>
  <c r="R40"/>
  <c r="X40"/>
  <c r="I40"/>
  <c r="Q40"/>
  <c r="Y40"/>
  <c r="AG40"/>
  <c r="H40"/>
  <c r="AF40"/>
  <c r="G40"/>
  <c r="O40"/>
  <c r="W40"/>
  <c r="AE40"/>
  <c r="N40"/>
  <c r="V40"/>
  <c r="AD40"/>
  <c r="L42"/>
  <c r="T42"/>
  <c r="AB42"/>
  <c r="AJ42"/>
  <c r="AR42"/>
  <c r="AZ42"/>
  <c r="BH42"/>
  <c r="J42"/>
  <c r="AH42"/>
  <c r="AP42"/>
  <c r="BF42"/>
  <c r="K42"/>
  <c r="S42"/>
  <c r="AA42"/>
  <c r="AI42"/>
  <c r="AQ42"/>
  <c r="AY42"/>
  <c r="BG42"/>
  <c r="R42"/>
  <c r="Z42"/>
  <c r="AX42"/>
  <c r="I42"/>
  <c r="Q42"/>
  <c r="Y42"/>
  <c r="AG42"/>
  <c r="AO42"/>
  <c r="AW42"/>
  <c r="BE42"/>
  <c r="H42"/>
  <c r="P42"/>
  <c r="X42"/>
  <c r="AF42"/>
  <c r="AN42"/>
  <c r="AV42"/>
  <c r="BD42"/>
  <c r="E42"/>
  <c r="G42"/>
  <c r="O42"/>
  <c r="W42"/>
  <c r="AE42"/>
  <c r="AM42"/>
  <c r="AU42"/>
  <c r="BC42"/>
  <c r="BK42"/>
  <c r="F42"/>
  <c r="N42"/>
  <c r="V42"/>
  <c r="AD42"/>
  <c r="AL42"/>
  <c r="AT42"/>
  <c r="BB42"/>
  <c r="BJ42"/>
  <c r="M42"/>
  <c r="U42"/>
  <c r="AC42"/>
  <c r="AK42"/>
  <c r="AS42"/>
  <c r="BA42"/>
  <c r="BI42"/>
  <c r="F18" i="2"/>
  <c r="G13"/>
  <c r="D19"/>
  <c r="G24" i="1"/>
  <c r="AI5"/>
  <c r="AJ5" s="1"/>
  <c r="AK5" s="1"/>
  <c r="AL5" s="1"/>
  <c r="AM5" s="1"/>
  <c r="AN5" s="1"/>
  <c r="AO5" s="1"/>
  <c r="AP5" s="1"/>
  <c r="AQ5" s="1"/>
  <c r="AR5" s="1"/>
  <c r="AS5" s="1"/>
  <c r="AT5" s="1"/>
  <c r="AU5" s="1"/>
  <c r="AV5" s="1"/>
  <c r="AW5" s="1"/>
  <c r="AX5" s="1"/>
  <c r="AY5" s="1"/>
  <c r="AZ5" s="1"/>
  <c r="BA5" s="1"/>
  <c r="BB5" s="1"/>
  <c r="BC5" s="1"/>
  <c r="BD5" s="1"/>
  <c r="BE5" s="1"/>
  <c r="BF5" s="1"/>
  <c r="BG5" s="1"/>
  <c r="BH5" s="1"/>
  <c r="BI5" s="1"/>
  <c r="BJ5" s="1"/>
  <c r="BK5" s="1"/>
  <c r="D44" i="4"/>
  <c r="D49" s="1"/>
  <c r="E40"/>
  <c r="F40" s="1"/>
  <c r="G40" s="1"/>
  <c r="H40" s="1"/>
  <c r="I40" s="1"/>
  <c r="J40" s="1"/>
  <c r="K40" s="1"/>
  <c r="L40" s="1"/>
  <c r="M40" s="1"/>
  <c r="D38" i="3"/>
  <c r="D43" s="1"/>
  <c r="D19"/>
  <c r="D38" i="2"/>
  <c r="D43" s="1"/>
  <c r="V9" i="1"/>
  <c r="V10" s="1"/>
  <c r="V12" s="1"/>
  <c r="T34"/>
  <c r="U34" s="1"/>
  <c r="V34" s="1"/>
  <c r="W34" s="1"/>
  <c r="X34" s="1"/>
  <c r="Y34" s="1"/>
  <c r="Z34" s="1"/>
  <c r="AA34" s="1"/>
  <c r="AB34" s="1"/>
  <c r="AC34" s="1"/>
  <c r="AD34" s="1"/>
  <c r="AE34" s="1"/>
  <c r="AF34" s="1"/>
  <c r="AG34" s="1"/>
  <c r="AH34" s="1"/>
  <c r="D26"/>
  <c r="D38" s="1"/>
  <c r="F12" i="2" l="1"/>
  <c r="F19" s="1"/>
  <c r="AS42" i="3"/>
  <c r="BG42"/>
  <c r="AX42"/>
  <c r="F18"/>
  <c r="G18"/>
  <c r="I29" i="4"/>
  <c r="I31" s="1"/>
  <c r="K22"/>
  <c r="H16"/>
  <c r="H18" s="1"/>
  <c r="I15"/>
  <c r="I10"/>
  <c r="I12" s="1"/>
  <c r="J9"/>
  <c r="H32"/>
  <c r="I27"/>
  <c r="J30"/>
  <c r="H19"/>
  <c r="G24"/>
  <c r="G25" s="1"/>
  <c r="N40"/>
  <c r="O40" s="1"/>
  <c r="P40" s="1"/>
  <c r="Q40" s="1"/>
  <c r="R40" s="1"/>
  <c r="S40" s="1"/>
  <c r="T40" s="1"/>
  <c r="U40" s="1"/>
  <c r="V40" s="1"/>
  <c r="W40" s="1"/>
  <c r="X40" s="1"/>
  <c r="Y40" s="1"/>
  <c r="Z40" s="1"/>
  <c r="AA40" s="1"/>
  <c r="AB40" s="1"/>
  <c r="AC40" s="1"/>
  <c r="AD40" s="1"/>
  <c r="AE40" s="1"/>
  <c r="AF40" s="1"/>
  <c r="AG40" s="1"/>
  <c r="AH40" s="1"/>
  <c r="AI40" s="1"/>
  <c r="AJ40" s="1"/>
  <c r="AK40" s="1"/>
  <c r="AL40" s="1"/>
  <c r="AM40" s="1"/>
  <c r="AN40" s="1"/>
  <c r="AO40" s="1"/>
  <c r="AP40" s="1"/>
  <c r="AQ40" s="1"/>
  <c r="AR40" s="1"/>
  <c r="AS40" s="1"/>
  <c r="AT40" s="1"/>
  <c r="AU40" s="1"/>
  <c r="AV40" s="1"/>
  <c r="AW40" s="1"/>
  <c r="AX40" s="1"/>
  <c r="AY40" s="1"/>
  <c r="AZ40" s="1"/>
  <c r="BA40" s="1"/>
  <c r="BB40" s="1"/>
  <c r="BC40" s="1"/>
  <c r="BD40" s="1"/>
  <c r="BE40" s="1"/>
  <c r="BF40" s="1"/>
  <c r="BG40" s="1"/>
  <c r="BH40" s="1"/>
  <c r="BI40" s="1"/>
  <c r="BJ40" s="1"/>
  <c r="BK40" s="1"/>
  <c r="W2"/>
  <c r="M3"/>
  <c r="K24" i="3"/>
  <c r="H21"/>
  <c r="G26"/>
  <c r="J9"/>
  <c r="I10"/>
  <c r="I12" s="1"/>
  <c r="I16"/>
  <c r="H17"/>
  <c r="AM42"/>
  <c r="AN42"/>
  <c r="BC42"/>
  <c r="BK42"/>
  <c r="AT42"/>
  <c r="AR42"/>
  <c r="BH42"/>
  <c r="AQ42"/>
  <c r="AV42"/>
  <c r="AP42"/>
  <c r="AU42"/>
  <c r="BA42"/>
  <c r="BI42"/>
  <c r="BF42"/>
  <c r="BJ42"/>
  <c r="AO42"/>
  <c r="BB42"/>
  <c r="AZ42"/>
  <c r="AW42"/>
  <c r="BE42"/>
  <c r="AY42"/>
  <c r="AM40"/>
  <c r="AV40"/>
  <c r="AO40"/>
  <c r="AT40"/>
  <c r="AZ40"/>
  <c r="AJ40"/>
  <c r="AR40"/>
  <c r="AK40"/>
  <c r="AL40"/>
  <c r="AU40"/>
  <c r="AX40"/>
  <c r="AN40"/>
  <c r="BA40"/>
  <c r="AS40"/>
  <c r="AQ40"/>
  <c r="AP40"/>
  <c r="AY40"/>
  <c r="H24" i="2"/>
  <c r="G25"/>
  <c r="G26" s="1"/>
  <c r="I17"/>
  <c r="I23" s="1"/>
  <c r="J16"/>
  <c r="H9"/>
  <c r="G10"/>
  <c r="G12" s="1"/>
  <c r="H17" i="1"/>
  <c r="I16"/>
  <c r="H24"/>
  <c r="G23"/>
  <c r="G25" s="1"/>
  <c r="G13"/>
  <c r="G18" s="1"/>
  <c r="G19" s="1"/>
  <c r="F19"/>
  <c r="D45" i="3"/>
  <c r="D46" s="1"/>
  <c r="D49" s="1"/>
  <c r="D51" i="4"/>
  <c r="D52" s="1"/>
  <c r="D55" s="1"/>
  <c r="E25" i="1"/>
  <c r="E26" s="1"/>
  <c r="E38" s="1"/>
  <c r="F25"/>
  <c r="AZ40" i="2"/>
  <c r="AM40"/>
  <c r="AU40"/>
  <c r="AR40"/>
  <c r="AL40"/>
  <c r="AT40"/>
  <c r="AJ40"/>
  <c r="AK40"/>
  <c r="AS40"/>
  <c r="BA40"/>
  <c r="AQ40"/>
  <c r="AY40"/>
  <c r="AP40"/>
  <c r="AX40"/>
  <c r="AO40"/>
  <c r="AW40"/>
  <c r="AN40"/>
  <c r="AV40"/>
  <c r="AU42"/>
  <c r="AP42"/>
  <c r="AX42"/>
  <c r="BF42"/>
  <c r="AM42"/>
  <c r="BC42"/>
  <c r="BK42"/>
  <c r="AO42"/>
  <c r="AW42"/>
  <c r="BE42"/>
  <c r="AN42"/>
  <c r="AV42"/>
  <c r="BD42"/>
  <c r="AI42"/>
  <c r="AL42"/>
  <c r="AT42"/>
  <c r="BB42"/>
  <c r="BJ42"/>
  <c r="AK42"/>
  <c r="AS42"/>
  <c r="BA42"/>
  <c r="BI42"/>
  <c r="AJ42"/>
  <c r="AR42"/>
  <c r="AZ42"/>
  <c r="BH42"/>
  <c r="AQ42"/>
  <c r="AY42"/>
  <c r="BG42"/>
  <c r="H4" i="3"/>
  <c r="D43" i="1"/>
  <c r="D45"/>
  <c r="D46" s="1"/>
  <c r="D49" s="1"/>
  <c r="AI34"/>
  <c r="AJ34" s="1"/>
  <c r="AK34" s="1"/>
  <c r="AL34" s="1"/>
  <c r="AM34" s="1"/>
  <c r="AN34" s="1"/>
  <c r="AO34" s="1"/>
  <c r="AP34" s="1"/>
  <c r="AQ34" s="1"/>
  <c r="AR34" s="1"/>
  <c r="AS34" s="1"/>
  <c r="AT34" s="1"/>
  <c r="AU34" s="1"/>
  <c r="AV34" s="1"/>
  <c r="AW34" s="1"/>
  <c r="AX34" s="1"/>
  <c r="AY34" s="1"/>
  <c r="AZ34" s="1"/>
  <c r="BA34" s="1"/>
  <c r="BB34" s="1"/>
  <c r="BC34" s="1"/>
  <c r="BD34" s="1"/>
  <c r="BE34" s="1"/>
  <c r="BF34" s="1"/>
  <c r="BG34" s="1"/>
  <c r="BH34" s="1"/>
  <c r="BI34" s="1"/>
  <c r="BJ34" s="1"/>
  <c r="BK34" s="1"/>
  <c r="D44" i="2"/>
  <c r="H13"/>
  <c r="G18"/>
  <c r="E19"/>
  <c r="D50" i="4"/>
  <c r="E44"/>
  <c r="E49" s="1"/>
  <c r="E38" i="3"/>
  <c r="E43" s="1"/>
  <c r="E19"/>
  <c r="E38" i="2"/>
  <c r="E43" s="1"/>
  <c r="W9" i="1"/>
  <c r="W10" s="1"/>
  <c r="W12" s="1"/>
  <c r="H18" i="3" l="1"/>
  <c r="H23"/>
  <c r="H25" s="1"/>
  <c r="H26" s="1"/>
  <c r="J29" i="4"/>
  <c r="J31" s="1"/>
  <c r="L22"/>
  <c r="I16"/>
  <c r="I18" s="1"/>
  <c r="J15"/>
  <c r="J10"/>
  <c r="J12" s="1"/>
  <c r="K9"/>
  <c r="J27"/>
  <c r="I32"/>
  <c r="K30"/>
  <c r="I19"/>
  <c r="H24"/>
  <c r="H25" s="1"/>
  <c r="AG2"/>
  <c r="W3"/>
  <c r="N46"/>
  <c r="N48"/>
  <c r="O46"/>
  <c r="L24" i="3"/>
  <c r="I21"/>
  <c r="K9"/>
  <c r="J10"/>
  <c r="J12" s="1"/>
  <c r="J16"/>
  <c r="I17"/>
  <c r="H25" i="2"/>
  <c r="H26" s="1"/>
  <c r="I24"/>
  <c r="K16"/>
  <c r="J17"/>
  <c r="J23" s="1"/>
  <c r="I9"/>
  <c r="H10"/>
  <c r="H12" s="1"/>
  <c r="H23" i="1"/>
  <c r="H25" s="1"/>
  <c r="I17"/>
  <c r="J16"/>
  <c r="I24"/>
  <c r="H13"/>
  <c r="I13" s="1"/>
  <c r="J13" s="1"/>
  <c r="D44" i="3"/>
  <c r="D50" s="1"/>
  <c r="E51" i="4"/>
  <c r="E52" s="1"/>
  <c r="E55" s="1"/>
  <c r="E45" i="2"/>
  <c r="E47" s="1"/>
  <c r="D44" i="1"/>
  <c r="D50" s="1"/>
  <c r="E45"/>
  <c r="D45" i="2"/>
  <c r="D46" s="1"/>
  <c r="I4" i="3"/>
  <c r="E43" i="1"/>
  <c r="E44" s="1"/>
  <c r="E45" i="3"/>
  <c r="I13" i="2"/>
  <c r="H18"/>
  <c r="E44"/>
  <c r="F44" i="4"/>
  <c r="F49" s="1"/>
  <c r="E50"/>
  <c r="F38" i="3"/>
  <c r="F43" s="1"/>
  <c r="F19"/>
  <c r="F38" i="2"/>
  <c r="G19"/>
  <c r="X9" i="1"/>
  <c r="X10" s="1"/>
  <c r="X12" s="1"/>
  <c r="F26"/>
  <c r="F38" s="1"/>
  <c r="I18" i="3" l="1"/>
  <c r="I23"/>
  <c r="I25" s="1"/>
  <c r="I26" s="1"/>
  <c r="K29" i="4"/>
  <c r="K31" s="1"/>
  <c r="L29"/>
  <c r="M22"/>
  <c r="J16"/>
  <c r="J18" s="1"/>
  <c r="K15"/>
  <c r="L9"/>
  <c r="K10"/>
  <c r="K12" s="1"/>
  <c r="K27"/>
  <c r="J32"/>
  <c r="L30"/>
  <c r="J19"/>
  <c r="I24"/>
  <c r="I25" s="1"/>
  <c r="AQ2"/>
  <c r="AG3"/>
  <c r="Y46"/>
  <c r="X48"/>
  <c r="X46"/>
  <c r="U48"/>
  <c r="O48"/>
  <c r="V48"/>
  <c r="P48"/>
  <c r="Q48"/>
  <c r="W48"/>
  <c r="T48"/>
  <c r="S48"/>
  <c r="R48"/>
  <c r="P46"/>
  <c r="R46"/>
  <c r="Q46"/>
  <c r="M24" i="3"/>
  <c r="J21"/>
  <c r="L9"/>
  <c r="K10"/>
  <c r="K12" s="1"/>
  <c r="K16"/>
  <c r="J17"/>
  <c r="J24" i="2"/>
  <c r="I25"/>
  <c r="I26" s="1"/>
  <c r="L16"/>
  <c r="K17"/>
  <c r="K23" s="1"/>
  <c r="J9"/>
  <c r="I10"/>
  <c r="I12" s="1"/>
  <c r="F45"/>
  <c r="F47" s="1"/>
  <c r="J17" i="1"/>
  <c r="J18" s="1"/>
  <c r="J19" s="1"/>
  <c r="K16"/>
  <c r="I23"/>
  <c r="I25" s="1"/>
  <c r="J24"/>
  <c r="K13"/>
  <c r="H18"/>
  <c r="H19" s="1"/>
  <c r="I18"/>
  <c r="I19" s="1"/>
  <c r="F51" i="4"/>
  <c r="F52" s="1"/>
  <c r="F55" s="1"/>
  <c r="E53"/>
  <c r="E46" i="3"/>
  <c r="E49" s="1"/>
  <c r="E47"/>
  <c r="E46" i="2"/>
  <c r="E49" s="1"/>
  <c r="E50" s="1"/>
  <c r="E51" s="1"/>
  <c r="E53" s="1"/>
  <c r="E46" i="1"/>
  <c r="E49" s="1"/>
  <c r="E50" s="1"/>
  <c r="E51" s="1"/>
  <c r="E53" s="1"/>
  <c r="E47"/>
  <c r="F43" i="2"/>
  <c r="F44" s="1"/>
  <c r="J4" i="3"/>
  <c r="D51"/>
  <c r="F45" i="1"/>
  <c r="F43"/>
  <c r="F44" s="1"/>
  <c r="D51"/>
  <c r="F45" i="3"/>
  <c r="J13" i="2"/>
  <c r="I18"/>
  <c r="G44" i="4"/>
  <c r="G49" s="1"/>
  <c r="F50"/>
  <c r="G38" i="3"/>
  <c r="G43" s="1"/>
  <c r="G19"/>
  <c r="E44"/>
  <c r="H19" i="2"/>
  <c r="G38"/>
  <c r="G43" s="1"/>
  <c r="Y9" i="1"/>
  <c r="Y10" s="1"/>
  <c r="Y12" s="1"/>
  <c r="G26"/>
  <c r="G38" s="1"/>
  <c r="J18" i="3" l="1"/>
  <c r="J23"/>
  <c r="J25" s="1"/>
  <c r="J26" s="1"/>
  <c r="D53"/>
  <c r="D54" s="1"/>
  <c r="M29" i="4"/>
  <c r="N22"/>
  <c r="K16"/>
  <c r="K18" s="1"/>
  <c r="L15"/>
  <c r="M9"/>
  <c r="L10"/>
  <c r="L12" s="1"/>
  <c r="L27"/>
  <c r="K32"/>
  <c r="L31"/>
  <c r="M30"/>
  <c r="K19"/>
  <c r="J24"/>
  <c r="J25" s="1"/>
  <c r="Z46"/>
  <c r="AB46"/>
  <c r="AA46"/>
  <c r="AG48"/>
  <c r="AA48"/>
  <c r="AC48"/>
  <c r="AB48"/>
  <c r="AD48"/>
  <c r="AE48"/>
  <c r="Z48"/>
  <c r="AF48"/>
  <c r="Y48"/>
  <c r="AI46"/>
  <c r="AH48"/>
  <c r="AH46"/>
  <c r="AQ3"/>
  <c r="BA2"/>
  <c r="BA3" s="1"/>
  <c r="N24" i="3"/>
  <c r="K21"/>
  <c r="L16"/>
  <c r="K17"/>
  <c r="M9"/>
  <c r="L10"/>
  <c r="L12" s="1"/>
  <c r="K24" i="2"/>
  <c r="J25"/>
  <c r="J26" s="1"/>
  <c r="M16"/>
  <c r="L17"/>
  <c r="L23" s="1"/>
  <c r="K9"/>
  <c r="J10"/>
  <c r="J12" s="1"/>
  <c r="F46"/>
  <c r="F49" s="1"/>
  <c r="F50" s="1"/>
  <c r="F51" s="1"/>
  <c r="F53" s="1"/>
  <c r="L16" i="1"/>
  <c r="K17"/>
  <c r="K18" s="1"/>
  <c r="K19" s="1"/>
  <c r="J23"/>
  <c r="J25" s="1"/>
  <c r="K24"/>
  <c r="L13"/>
  <c r="M13" s="1"/>
  <c r="N13" s="1"/>
  <c r="F53" i="4"/>
  <c r="G51"/>
  <c r="G52" s="1"/>
  <c r="G55" s="1"/>
  <c r="F47" i="3"/>
  <c r="F46"/>
  <c r="F49" s="1"/>
  <c r="G45" i="2"/>
  <c r="G46" s="1"/>
  <c r="G49" s="1"/>
  <c r="F47" i="1"/>
  <c r="F46"/>
  <c r="F49" s="1"/>
  <c r="F50" s="1"/>
  <c r="F51" s="1"/>
  <c r="F53" s="1"/>
  <c r="D52" i="3"/>
  <c r="D52" i="1"/>
  <c r="E52" s="1"/>
  <c r="D53"/>
  <c r="D54" s="1"/>
  <c r="E54" s="1"/>
  <c r="K4" i="3"/>
  <c r="G45" i="1"/>
  <c r="G43"/>
  <c r="G44" s="1"/>
  <c r="F44" i="3"/>
  <c r="K13" i="2"/>
  <c r="J18"/>
  <c r="H44" i="4"/>
  <c r="H49" s="1"/>
  <c r="G50"/>
  <c r="H38" i="3"/>
  <c r="H43" s="1"/>
  <c r="H19"/>
  <c r="E50"/>
  <c r="G44" i="2"/>
  <c r="H38"/>
  <c r="I19"/>
  <c r="Z9" i="1"/>
  <c r="Z10" s="1"/>
  <c r="Z12" s="1"/>
  <c r="H26"/>
  <c r="H38" s="1"/>
  <c r="K18" i="3" l="1"/>
  <c r="K23"/>
  <c r="K25" s="1"/>
  <c r="K26" s="1"/>
  <c r="N29" i="4"/>
  <c r="O22"/>
  <c r="M15"/>
  <c r="L16"/>
  <c r="L18" s="1"/>
  <c r="M10"/>
  <c r="M12" s="1"/>
  <c r="N9"/>
  <c r="M27"/>
  <c r="L32"/>
  <c r="M31"/>
  <c r="N30"/>
  <c r="L19"/>
  <c r="K24"/>
  <c r="K25" s="1"/>
  <c r="AR46"/>
  <c r="AR48"/>
  <c r="AS46"/>
  <c r="BB48"/>
  <c r="BC46"/>
  <c r="BB46"/>
  <c r="AL46"/>
  <c r="AK46"/>
  <c r="AJ46"/>
  <c r="AQ48"/>
  <c r="AO48"/>
  <c r="AJ48"/>
  <c r="AN48"/>
  <c r="AI48"/>
  <c r="AL48"/>
  <c r="AM48"/>
  <c r="AK48"/>
  <c r="AP48"/>
  <c r="O24" i="3"/>
  <c r="L21"/>
  <c r="L17"/>
  <c r="M16"/>
  <c r="M10"/>
  <c r="M12" s="1"/>
  <c r="N9"/>
  <c r="K25" i="2"/>
  <c r="K26" s="1"/>
  <c r="L24"/>
  <c r="M17"/>
  <c r="M23" s="1"/>
  <c r="N16"/>
  <c r="L9"/>
  <c r="K10"/>
  <c r="K12" s="1"/>
  <c r="K23" i="1"/>
  <c r="K25" s="1"/>
  <c r="M16"/>
  <c r="L17"/>
  <c r="L18" s="1"/>
  <c r="L19" s="1"/>
  <c r="L24"/>
  <c r="O13"/>
  <c r="G53" i="4"/>
  <c r="H51"/>
  <c r="H52" s="1"/>
  <c r="H55" s="1"/>
  <c r="G44" i="3"/>
  <c r="G45"/>
  <c r="G47" i="2"/>
  <c r="G47" i="1"/>
  <c r="G46"/>
  <c r="G49" s="1"/>
  <c r="G50" s="1"/>
  <c r="G51" s="1"/>
  <c r="F54"/>
  <c r="H43" i="2"/>
  <c r="H44" s="1"/>
  <c r="H45"/>
  <c r="L4" i="3"/>
  <c r="E51"/>
  <c r="H45" i="1"/>
  <c r="H43"/>
  <c r="H44" s="1"/>
  <c r="F52"/>
  <c r="H45" i="3"/>
  <c r="F50"/>
  <c r="F51" s="1"/>
  <c r="F53" s="1"/>
  <c r="G50" i="2"/>
  <c r="L13"/>
  <c r="K18"/>
  <c r="I44" i="4"/>
  <c r="I49" s="1"/>
  <c r="H50"/>
  <c r="I38" i="3"/>
  <c r="I43" s="1"/>
  <c r="I19"/>
  <c r="J19" i="2"/>
  <c r="I38"/>
  <c r="I43" s="1"/>
  <c r="AA9" i="1"/>
  <c r="AA10" s="1"/>
  <c r="AA12" s="1"/>
  <c r="I26"/>
  <c r="I38" s="1"/>
  <c r="L18" i="3" l="1"/>
  <c r="L23"/>
  <c r="L25" s="1"/>
  <c r="E53"/>
  <c r="E54" s="1"/>
  <c r="F54" s="1"/>
  <c r="G53" i="1"/>
  <c r="G54" s="1"/>
  <c r="O29" i="4"/>
  <c r="P22"/>
  <c r="M16"/>
  <c r="M18" s="1"/>
  <c r="N15"/>
  <c r="N10"/>
  <c r="N12" s="1"/>
  <c r="O9"/>
  <c r="N27"/>
  <c r="M32"/>
  <c r="N31"/>
  <c r="O30"/>
  <c r="M19"/>
  <c r="L24"/>
  <c r="L25" s="1"/>
  <c r="AX48"/>
  <c r="AW48"/>
  <c r="AT48"/>
  <c r="AY48"/>
  <c r="AV48"/>
  <c r="AZ48"/>
  <c r="AS48"/>
  <c r="AU48"/>
  <c r="BA48"/>
  <c r="AT46"/>
  <c r="AU46"/>
  <c r="AV46"/>
  <c r="BJ48"/>
  <c r="BH48"/>
  <c r="BG48"/>
  <c r="BK48"/>
  <c r="BE48"/>
  <c r="BC48"/>
  <c r="BF48"/>
  <c r="BI48"/>
  <c r="BD48"/>
  <c r="BE46"/>
  <c r="BF46"/>
  <c r="BD46"/>
  <c r="M21" i="3"/>
  <c r="L26"/>
  <c r="P24"/>
  <c r="M17"/>
  <c r="N16"/>
  <c r="N10"/>
  <c r="N12" s="1"/>
  <c r="O9"/>
  <c r="L25" i="2"/>
  <c r="L26" s="1"/>
  <c r="M24"/>
  <c r="N17"/>
  <c r="N23" s="1"/>
  <c r="O16"/>
  <c r="L10"/>
  <c r="L12" s="1"/>
  <c r="M9"/>
  <c r="M17" i="1"/>
  <c r="M18" s="1"/>
  <c r="M19" s="1"/>
  <c r="N16"/>
  <c r="L23"/>
  <c r="L25" s="1"/>
  <c r="M24"/>
  <c r="P13"/>
  <c r="I45" i="2"/>
  <c r="H53" i="4"/>
  <c r="I51"/>
  <c r="E52" i="3"/>
  <c r="F52" s="1"/>
  <c r="G47"/>
  <c r="H47" s="1"/>
  <c r="G46"/>
  <c r="G49" s="1"/>
  <c r="G50" s="1"/>
  <c r="G51" s="1"/>
  <c r="G53" s="1"/>
  <c r="H47" i="1"/>
  <c r="H46"/>
  <c r="H49" s="1"/>
  <c r="H50" s="1"/>
  <c r="H46" i="2"/>
  <c r="H49" s="1"/>
  <c r="H50" s="1"/>
  <c r="H51" s="1"/>
  <c r="H53" s="1"/>
  <c r="H47"/>
  <c r="M4" i="3"/>
  <c r="G51" i="2"/>
  <c r="G53" s="1"/>
  <c r="I45" i="1"/>
  <c r="I43"/>
  <c r="I44" s="1"/>
  <c r="G52"/>
  <c r="I45" i="3"/>
  <c r="I47" s="1"/>
  <c r="L18" i="2"/>
  <c r="M13"/>
  <c r="J44" i="4"/>
  <c r="J49" s="1"/>
  <c r="I50"/>
  <c r="J38" i="3"/>
  <c r="J43" s="1"/>
  <c r="J19"/>
  <c r="H44"/>
  <c r="I44" i="2"/>
  <c r="K19"/>
  <c r="J38"/>
  <c r="J43" s="1"/>
  <c r="AB9" i="1"/>
  <c r="AB10" s="1"/>
  <c r="AB12" s="1"/>
  <c r="J26"/>
  <c r="J38" s="1"/>
  <c r="M18" i="3" l="1"/>
  <c r="M23"/>
  <c r="M25" s="1"/>
  <c r="M26" s="1"/>
  <c r="Q22" i="4"/>
  <c r="N16"/>
  <c r="N18" s="1"/>
  <c r="O15"/>
  <c r="P9"/>
  <c r="O10"/>
  <c r="O12" s="1"/>
  <c r="O27"/>
  <c r="N32"/>
  <c r="P30"/>
  <c r="O31"/>
  <c r="I53"/>
  <c r="N19"/>
  <c r="M24"/>
  <c r="M25" s="1"/>
  <c r="N21" i="3"/>
  <c r="Q24"/>
  <c r="N17"/>
  <c r="O16"/>
  <c r="O10"/>
  <c r="O12" s="1"/>
  <c r="P9"/>
  <c r="M25" i="2"/>
  <c r="M26" s="1"/>
  <c r="N24"/>
  <c r="I47"/>
  <c r="O17"/>
  <c r="O23" s="1"/>
  <c r="P16"/>
  <c r="M10"/>
  <c r="M12" s="1"/>
  <c r="N9"/>
  <c r="N17" i="1"/>
  <c r="N18" s="1"/>
  <c r="N19" s="1"/>
  <c r="O16"/>
  <c r="M23"/>
  <c r="M25" s="1"/>
  <c r="N24"/>
  <c r="I47"/>
  <c r="Q13"/>
  <c r="I46" i="2"/>
  <c r="I49" s="1"/>
  <c r="I50" s="1"/>
  <c r="I46" i="3"/>
  <c r="I49" s="1"/>
  <c r="J51" i="4"/>
  <c r="I52"/>
  <c r="I55" s="1"/>
  <c r="G52" i="3"/>
  <c r="H46"/>
  <c r="H49" s="1"/>
  <c r="H50" s="1"/>
  <c r="G54"/>
  <c r="I46" i="1"/>
  <c r="I49" s="1"/>
  <c r="I50" s="1"/>
  <c r="J45" i="2"/>
  <c r="N4" i="3"/>
  <c r="J45" i="1"/>
  <c r="J43"/>
  <c r="J44" s="1"/>
  <c r="H51"/>
  <c r="J45" i="3"/>
  <c r="J47" s="1"/>
  <c r="M18" i="2"/>
  <c r="N13"/>
  <c r="K44" i="4"/>
  <c r="K49" s="1"/>
  <c r="J50"/>
  <c r="K19" i="3"/>
  <c r="K38"/>
  <c r="K43" s="1"/>
  <c r="I44"/>
  <c r="J44" i="2"/>
  <c r="K38"/>
  <c r="L19"/>
  <c r="AC9" i="1"/>
  <c r="AC10" s="1"/>
  <c r="AC12" s="1"/>
  <c r="K26"/>
  <c r="K38" s="1"/>
  <c r="N18" i="3" l="1"/>
  <c r="N23"/>
  <c r="N25" s="1"/>
  <c r="H53" i="1"/>
  <c r="H54" s="1"/>
  <c r="J47" i="2"/>
  <c r="P29" i="4"/>
  <c r="P31" s="1"/>
  <c r="R22"/>
  <c r="P15"/>
  <c r="O16"/>
  <c r="O18" s="1"/>
  <c r="J53"/>
  <c r="Q9"/>
  <c r="P10"/>
  <c r="P12" s="1"/>
  <c r="P27"/>
  <c r="O32"/>
  <c r="Q30"/>
  <c r="O19"/>
  <c r="N24"/>
  <c r="N25" s="1"/>
  <c r="O21" i="3"/>
  <c r="N26"/>
  <c r="R24"/>
  <c r="P16"/>
  <c r="O17"/>
  <c r="Q9"/>
  <c r="P10"/>
  <c r="P12" s="1"/>
  <c r="N25" i="2"/>
  <c r="N26" s="1"/>
  <c r="O24"/>
  <c r="P17"/>
  <c r="P23" s="1"/>
  <c r="Q16"/>
  <c r="N10"/>
  <c r="N12" s="1"/>
  <c r="O9"/>
  <c r="O17" i="1"/>
  <c r="O18" s="1"/>
  <c r="O19" s="1"/>
  <c r="P16"/>
  <c r="N23"/>
  <c r="N25" s="1"/>
  <c r="O24"/>
  <c r="J47"/>
  <c r="R13"/>
  <c r="J52" i="4"/>
  <c r="J55" s="1"/>
  <c r="K51"/>
  <c r="J46" i="3"/>
  <c r="J49" s="1"/>
  <c r="J46" i="1"/>
  <c r="J49" s="1"/>
  <c r="J50" s="1"/>
  <c r="H52"/>
  <c r="K43" i="2"/>
  <c r="K44" s="1"/>
  <c r="K45"/>
  <c r="J46"/>
  <c r="O4" i="3"/>
  <c r="H51"/>
  <c r="I51" i="2"/>
  <c r="I53" s="1"/>
  <c r="K45" i="1"/>
  <c r="K43"/>
  <c r="K44" s="1"/>
  <c r="I51"/>
  <c r="K45" i="3"/>
  <c r="K47" s="1"/>
  <c r="N18" i="2"/>
  <c r="O13"/>
  <c r="L44" i="4"/>
  <c r="L49" s="1"/>
  <c r="K50"/>
  <c r="I50" i="3"/>
  <c r="I51" s="1"/>
  <c r="I53" s="1"/>
  <c r="J44"/>
  <c r="L38"/>
  <c r="L43" s="1"/>
  <c r="L19"/>
  <c r="L38" i="2"/>
  <c r="L43" s="1"/>
  <c r="M19"/>
  <c r="AD9" i="1"/>
  <c r="AD10" s="1"/>
  <c r="AD12" s="1"/>
  <c r="L26"/>
  <c r="L38" s="1"/>
  <c r="O18" i="3" l="1"/>
  <c r="O23"/>
  <c r="O25" s="1"/>
  <c r="K47" i="2"/>
  <c r="H53" i="3"/>
  <c r="H54" s="1"/>
  <c r="I54" s="1"/>
  <c r="Q29" i="4"/>
  <c r="Q31" s="1"/>
  <c r="S22"/>
  <c r="P16"/>
  <c r="P18" s="1"/>
  <c r="Q15"/>
  <c r="K53"/>
  <c r="R9"/>
  <c r="Q10"/>
  <c r="Q12" s="1"/>
  <c r="P32"/>
  <c r="Q27"/>
  <c r="R30"/>
  <c r="P19"/>
  <c r="O24"/>
  <c r="O25" s="1"/>
  <c r="P21" i="3"/>
  <c r="O26"/>
  <c r="S24"/>
  <c r="R25"/>
  <c r="R23"/>
  <c r="Q16"/>
  <c r="P17"/>
  <c r="R9"/>
  <c r="Q10"/>
  <c r="Q12" s="1"/>
  <c r="P24" i="2"/>
  <c r="O25"/>
  <c r="O26" s="1"/>
  <c r="Q17"/>
  <c r="Q23" s="1"/>
  <c r="R16"/>
  <c r="P9"/>
  <c r="O10"/>
  <c r="O12" s="1"/>
  <c r="P17" i="1"/>
  <c r="P18" s="1"/>
  <c r="P19" s="1"/>
  <c r="Q16"/>
  <c r="O23"/>
  <c r="O25" s="1"/>
  <c r="P24"/>
  <c r="K47"/>
  <c r="S13"/>
  <c r="K46" i="3"/>
  <c r="K49" s="1"/>
  <c r="L51" i="4"/>
  <c r="K52"/>
  <c r="K55" s="1"/>
  <c r="K46" i="1"/>
  <c r="K49" s="1"/>
  <c r="K50" s="1"/>
  <c r="H52" i="3"/>
  <c r="I52" s="1"/>
  <c r="I52" i="1"/>
  <c r="I53"/>
  <c r="I54" s="1"/>
  <c r="K46" i="2"/>
  <c r="L45"/>
  <c r="P4" i="3"/>
  <c r="L45" i="1"/>
  <c r="L43"/>
  <c r="L44" s="1"/>
  <c r="J51"/>
  <c r="L45" i="3"/>
  <c r="L47" s="1"/>
  <c r="K44"/>
  <c r="P13" i="2"/>
  <c r="O18"/>
  <c r="M44" i="4"/>
  <c r="M49" s="1"/>
  <c r="L50"/>
  <c r="J50" i="3"/>
  <c r="M19"/>
  <c r="M38"/>
  <c r="M43" s="1"/>
  <c r="L44" i="2"/>
  <c r="M38"/>
  <c r="M43" s="1"/>
  <c r="N19"/>
  <c r="AE9" i="1"/>
  <c r="AE10" s="1"/>
  <c r="AE12" s="1"/>
  <c r="M26"/>
  <c r="M38" s="1"/>
  <c r="P18" i="3" l="1"/>
  <c r="P23"/>
  <c r="P25" s="1"/>
  <c r="P26" s="1"/>
  <c r="L47" i="2"/>
  <c r="R29" i="4"/>
  <c r="R31" s="1"/>
  <c r="T22"/>
  <c r="R15"/>
  <c r="Q16"/>
  <c r="Q18" s="1"/>
  <c r="L53"/>
  <c r="R10"/>
  <c r="R12" s="1"/>
  <c r="S9"/>
  <c r="S30"/>
  <c r="R27"/>
  <c r="Q32"/>
  <c r="Q19"/>
  <c r="P24"/>
  <c r="P25" s="1"/>
  <c r="Q21" i="3"/>
  <c r="S23"/>
  <c r="S25" s="1"/>
  <c r="T24"/>
  <c r="R16"/>
  <c r="Q17"/>
  <c r="S9"/>
  <c r="R10"/>
  <c r="R12" s="1"/>
  <c r="Q24" i="2"/>
  <c r="P25"/>
  <c r="P26" s="1"/>
  <c r="S16"/>
  <c r="R17"/>
  <c r="Q9"/>
  <c r="P10"/>
  <c r="P12" s="1"/>
  <c r="Q17" i="1"/>
  <c r="Q18" s="1"/>
  <c r="Q19" s="1"/>
  <c r="R16"/>
  <c r="P23"/>
  <c r="P25" s="1"/>
  <c r="Q24"/>
  <c r="L47"/>
  <c r="T13"/>
  <c r="K50" i="3"/>
  <c r="K51" s="1"/>
  <c r="K53" s="1"/>
  <c r="M51" i="4"/>
  <c r="L52"/>
  <c r="L55" s="1"/>
  <c r="L46" i="3"/>
  <c r="L49" s="1"/>
  <c r="M45" i="2"/>
  <c r="L46" i="1"/>
  <c r="L49" s="1"/>
  <c r="L50" s="1"/>
  <c r="J52"/>
  <c r="J53"/>
  <c r="J54" s="1"/>
  <c r="Q4" i="3"/>
  <c r="J51"/>
  <c r="M45" i="1"/>
  <c r="M43"/>
  <c r="M44" s="1"/>
  <c r="K51"/>
  <c r="M45" i="3"/>
  <c r="M46" s="1"/>
  <c r="M49" s="1"/>
  <c r="Q13" i="2"/>
  <c r="P18"/>
  <c r="M50" i="4"/>
  <c r="N44"/>
  <c r="N49" s="1"/>
  <c r="N38" i="3"/>
  <c r="N43" s="1"/>
  <c r="L44"/>
  <c r="N19"/>
  <c r="M44" i="2"/>
  <c r="O19"/>
  <c r="N38"/>
  <c r="N43" s="1"/>
  <c r="AF9" i="1"/>
  <c r="AF10" s="1"/>
  <c r="AF12" s="1"/>
  <c r="N26"/>
  <c r="N38" s="1"/>
  <c r="Q18" i="3" l="1"/>
  <c r="Q23"/>
  <c r="Q25" s="1"/>
  <c r="M47" i="2"/>
  <c r="S29" i="4"/>
  <c r="S31" s="1"/>
  <c r="U22"/>
  <c r="R16"/>
  <c r="R18" s="1"/>
  <c r="S15"/>
  <c r="M53"/>
  <c r="S10"/>
  <c r="S12" s="1"/>
  <c r="T9"/>
  <c r="T30"/>
  <c r="S27"/>
  <c r="R32"/>
  <c r="R19"/>
  <c r="Q24"/>
  <c r="Q25" s="1"/>
  <c r="R21" i="3"/>
  <c r="Q26"/>
  <c r="T25"/>
  <c r="T23"/>
  <c r="U24"/>
  <c r="S16"/>
  <c r="R17"/>
  <c r="R18" s="1"/>
  <c r="T9"/>
  <c r="S10"/>
  <c r="S12" s="1"/>
  <c r="M47"/>
  <c r="R24" i="2"/>
  <c r="Q25"/>
  <c r="Q26" s="1"/>
  <c r="T16"/>
  <c r="S17"/>
  <c r="R9"/>
  <c r="Q10"/>
  <c r="Q12" s="1"/>
  <c r="N45"/>
  <c r="R17" i="1"/>
  <c r="R18" s="1"/>
  <c r="R19" s="1"/>
  <c r="S16"/>
  <c r="Q23"/>
  <c r="Q25" s="1"/>
  <c r="R24"/>
  <c r="M47"/>
  <c r="U13"/>
  <c r="J53" i="3"/>
  <c r="J54" s="1"/>
  <c r="K54" s="1"/>
  <c r="M52" i="4"/>
  <c r="M55" s="1"/>
  <c r="N51"/>
  <c r="J52" i="3"/>
  <c r="K52" s="1"/>
  <c r="M46" i="1"/>
  <c r="M49" s="1"/>
  <c r="M50" s="1"/>
  <c r="K52"/>
  <c r="K53"/>
  <c r="K54" s="1"/>
  <c r="R4" i="3"/>
  <c r="N45" i="1"/>
  <c r="N43"/>
  <c r="N44" s="1"/>
  <c r="L51"/>
  <c r="N45" i="3"/>
  <c r="R13" i="2"/>
  <c r="Q18"/>
  <c r="O44" i="4"/>
  <c r="O49" s="1"/>
  <c r="N50"/>
  <c r="L50" i="3"/>
  <c r="O19"/>
  <c r="M44"/>
  <c r="O38"/>
  <c r="O43" s="1"/>
  <c r="N44" i="2"/>
  <c r="O38"/>
  <c r="O45" s="1"/>
  <c r="P19"/>
  <c r="AG9" i="1"/>
  <c r="AG10" s="1"/>
  <c r="AG12" s="1"/>
  <c r="O26"/>
  <c r="O38" s="1"/>
  <c r="O47" i="2" l="1"/>
  <c r="N47"/>
  <c r="T29" i="4"/>
  <c r="T31" s="1"/>
  <c r="N53"/>
  <c r="V22"/>
  <c r="T15"/>
  <c r="S16"/>
  <c r="S18" s="1"/>
  <c r="U9"/>
  <c r="T10"/>
  <c r="T12" s="1"/>
  <c r="U30"/>
  <c r="S32"/>
  <c r="T27"/>
  <c r="S19"/>
  <c r="R24"/>
  <c r="R25" s="1"/>
  <c r="U25" i="3"/>
  <c r="U23"/>
  <c r="V24"/>
  <c r="S21"/>
  <c r="R26"/>
  <c r="T16"/>
  <c r="S17"/>
  <c r="S18" s="1"/>
  <c r="U9"/>
  <c r="T10"/>
  <c r="T12" s="1"/>
  <c r="N47"/>
  <c r="S24" i="2"/>
  <c r="R25"/>
  <c r="R26" s="1"/>
  <c r="U16"/>
  <c r="T17"/>
  <c r="S9"/>
  <c r="R10"/>
  <c r="R12" s="1"/>
  <c r="T16" i="1"/>
  <c r="S17"/>
  <c r="S18" s="1"/>
  <c r="S19" s="1"/>
  <c r="R23"/>
  <c r="R25" s="1"/>
  <c r="S24"/>
  <c r="N47"/>
  <c r="V13"/>
  <c r="N52" i="4"/>
  <c r="N55" s="1"/>
  <c r="N56" s="1"/>
  <c r="N57" s="1"/>
  <c r="N59" s="1"/>
  <c r="O51"/>
  <c r="O52" s="1"/>
  <c r="O55" s="1"/>
  <c r="N46" i="3"/>
  <c r="N49" s="1"/>
  <c r="N46" i="1"/>
  <c r="N49" s="1"/>
  <c r="N50" s="1"/>
  <c r="L52"/>
  <c r="L53"/>
  <c r="L54" s="1"/>
  <c r="O43" i="2"/>
  <c r="O44" s="1"/>
  <c r="S4" i="3"/>
  <c r="L51"/>
  <c r="O45" i="1"/>
  <c r="O43"/>
  <c r="O44" s="1"/>
  <c r="M51"/>
  <c r="O45" i="3"/>
  <c r="S13" i="2"/>
  <c r="R18"/>
  <c r="AH9" i="1"/>
  <c r="AH10" s="1"/>
  <c r="AH12" s="1"/>
  <c r="P44" i="4"/>
  <c r="P49" s="1"/>
  <c r="O50"/>
  <c r="M50" i="3"/>
  <c r="P38"/>
  <c r="P43" s="1"/>
  <c r="N44"/>
  <c r="P19"/>
  <c r="Q19" i="2"/>
  <c r="P38"/>
  <c r="P43" s="1"/>
  <c r="P26" i="1"/>
  <c r="P38" s="1"/>
  <c r="U29" i="4" l="1"/>
  <c r="U31" s="1"/>
  <c r="W22"/>
  <c r="T16"/>
  <c r="T18" s="1"/>
  <c r="U15"/>
  <c r="V9"/>
  <c r="U10"/>
  <c r="U12" s="1"/>
  <c r="V30"/>
  <c r="T32"/>
  <c r="U27"/>
  <c r="T19"/>
  <c r="S24"/>
  <c r="S25" s="1"/>
  <c r="O53"/>
  <c r="P51"/>
  <c r="P52" s="1"/>
  <c r="P55" s="1"/>
  <c r="V25" i="3"/>
  <c r="V23"/>
  <c r="W24"/>
  <c r="S26"/>
  <c r="T21"/>
  <c r="T17"/>
  <c r="T18" s="1"/>
  <c r="U16"/>
  <c r="U10"/>
  <c r="U12" s="1"/>
  <c r="V9"/>
  <c r="O47"/>
  <c r="S25" i="2"/>
  <c r="S26" s="1"/>
  <c r="T24"/>
  <c r="U17"/>
  <c r="V16"/>
  <c r="T9"/>
  <c r="S10"/>
  <c r="S12" s="1"/>
  <c r="U16" i="1"/>
  <c r="T17"/>
  <c r="T18" s="1"/>
  <c r="T19" s="1"/>
  <c r="S23"/>
  <c r="S25" s="1"/>
  <c r="T24"/>
  <c r="O47"/>
  <c r="W13"/>
  <c r="L53" i="3"/>
  <c r="L54" s="1"/>
  <c r="O46"/>
  <c r="O49" s="1"/>
  <c r="L52"/>
  <c r="P45"/>
  <c r="P45" i="2"/>
  <c r="P47" s="1"/>
  <c r="O46" i="1"/>
  <c r="O49" s="1"/>
  <c r="O50" s="1"/>
  <c r="M52"/>
  <c r="M53"/>
  <c r="M54" s="1"/>
  <c r="T4" i="3"/>
  <c r="M51"/>
  <c r="M53" s="1"/>
  <c r="P45" i="1"/>
  <c r="P43"/>
  <c r="P44" s="1"/>
  <c r="N51"/>
  <c r="T13" i="2"/>
  <c r="S18"/>
  <c r="AI9" i="1"/>
  <c r="AI10" s="1"/>
  <c r="AI12" s="1"/>
  <c r="Q44" i="4"/>
  <c r="Q49" s="1"/>
  <c r="O56"/>
  <c r="O57" s="1"/>
  <c r="O59" s="1"/>
  <c r="P50"/>
  <c r="N50" i="3"/>
  <c r="N51" s="1"/>
  <c r="N53" s="1"/>
  <c r="O44"/>
  <c r="Q38"/>
  <c r="Q43" s="1"/>
  <c r="Q19"/>
  <c r="P44" i="2"/>
  <c r="Q38"/>
  <c r="Q45" s="1"/>
  <c r="R19"/>
  <c r="Q26" i="1"/>
  <c r="Q38" s="1"/>
  <c r="V29" i="4" l="1"/>
  <c r="V31" s="1"/>
  <c r="X22"/>
  <c r="U16"/>
  <c r="U18" s="1"/>
  <c r="V15"/>
  <c r="V10"/>
  <c r="V12" s="1"/>
  <c r="W9"/>
  <c r="W30"/>
  <c r="V27"/>
  <c r="U32"/>
  <c r="U19"/>
  <c r="T24"/>
  <c r="T25" s="1"/>
  <c r="P53"/>
  <c r="X24" i="3"/>
  <c r="W25"/>
  <c r="W23"/>
  <c r="U21"/>
  <c r="T26"/>
  <c r="U17"/>
  <c r="U18" s="1"/>
  <c r="V16"/>
  <c r="V10"/>
  <c r="V12" s="1"/>
  <c r="W9"/>
  <c r="P47"/>
  <c r="T25" i="2"/>
  <c r="T26" s="1"/>
  <c r="U24"/>
  <c r="V17"/>
  <c r="W16"/>
  <c r="T10"/>
  <c r="T12" s="1"/>
  <c r="U9"/>
  <c r="Q47"/>
  <c r="U17" i="1"/>
  <c r="U18" s="1"/>
  <c r="U19" s="1"/>
  <c r="V16"/>
  <c r="T23"/>
  <c r="T25" s="1"/>
  <c r="U24"/>
  <c r="P47"/>
  <c r="X13"/>
  <c r="M54" i="3"/>
  <c r="N54" s="1"/>
  <c r="M52"/>
  <c r="N52" s="1"/>
  <c r="Q51" i="4"/>
  <c r="Q52" s="1"/>
  <c r="Q55" s="1"/>
  <c r="P46" i="3"/>
  <c r="P49" s="1"/>
  <c r="P46" i="1"/>
  <c r="P49" s="1"/>
  <c r="P50" s="1"/>
  <c r="N52"/>
  <c r="N53"/>
  <c r="N54" s="1"/>
  <c r="Q43" i="2"/>
  <c r="Q44" s="1"/>
  <c r="U4" i="3"/>
  <c r="Q45" i="1"/>
  <c r="Q43"/>
  <c r="Q44" s="1"/>
  <c r="O51"/>
  <c r="Q45" i="3"/>
  <c r="T18" i="2"/>
  <c r="U13"/>
  <c r="AJ9" i="1"/>
  <c r="AJ10" s="1"/>
  <c r="AJ12" s="1"/>
  <c r="Q50" i="4"/>
  <c r="R44"/>
  <c r="R49" s="1"/>
  <c r="P56"/>
  <c r="P57" s="1"/>
  <c r="P59" s="1"/>
  <c r="P44" i="3"/>
  <c r="O50"/>
  <c r="O51" s="1"/>
  <c r="R38"/>
  <c r="R43" s="1"/>
  <c r="R19"/>
  <c r="R38" i="2"/>
  <c r="S19"/>
  <c r="R26" i="1"/>
  <c r="R38" s="1"/>
  <c r="Q47" i="3" l="1"/>
  <c r="W29" i="4"/>
  <c r="Y22"/>
  <c r="X29"/>
  <c r="V16"/>
  <c r="V18" s="1"/>
  <c r="W15"/>
  <c r="X9"/>
  <c r="W10"/>
  <c r="W12" s="1"/>
  <c r="X30"/>
  <c r="W31"/>
  <c r="W27"/>
  <c r="V32"/>
  <c r="Q53"/>
  <c r="V19"/>
  <c r="U24"/>
  <c r="U25" s="1"/>
  <c r="V21" i="3"/>
  <c r="U26"/>
  <c r="Y24"/>
  <c r="X25"/>
  <c r="X23"/>
  <c r="V17"/>
  <c r="V18" s="1"/>
  <c r="W16"/>
  <c r="W10"/>
  <c r="W12" s="1"/>
  <c r="X9"/>
  <c r="U25" i="2"/>
  <c r="U26" s="1"/>
  <c r="V24"/>
  <c r="W17"/>
  <c r="X16"/>
  <c r="U10"/>
  <c r="U12" s="1"/>
  <c r="V9"/>
  <c r="V17" i="1"/>
  <c r="V18" s="1"/>
  <c r="V19" s="1"/>
  <c r="W16"/>
  <c r="U23"/>
  <c r="U25" s="1"/>
  <c r="V24"/>
  <c r="Q47"/>
  <c r="Y13"/>
  <c r="Q46" i="3"/>
  <c r="Q49" s="1"/>
  <c r="R51" i="4"/>
  <c r="R52" s="1"/>
  <c r="R55" s="1"/>
  <c r="R45" i="3"/>
  <c r="Q46" i="1"/>
  <c r="Q49" s="1"/>
  <c r="Q50" s="1"/>
  <c r="O52" i="3"/>
  <c r="O53"/>
  <c r="O54" s="1"/>
  <c r="O52" i="1"/>
  <c r="O53"/>
  <c r="O54" s="1"/>
  <c r="R43" i="2"/>
  <c r="R44" s="1"/>
  <c r="R45"/>
  <c r="R47" s="1"/>
  <c r="V4" i="3"/>
  <c r="R45" i="1"/>
  <c r="R43"/>
  <c r="R44" s="1"/>
  <c r="P51"/>
  <c r="Q44" i="3"/>
  <c r="U18" i="2"/>
  <c r="V13"/>
  <c r="AK9" i="1"/>
  <c r="AK10" s="1"/>
  <c r="AK12" s="1"/>
  <c r="Q56" i="4"/>
  <c r="Q57" s="1"/>
  <c r="Q59" s="1"/>
  <c r="R50"/>
  <c r="S44"/>
  <c r="S49" s="1"/>
  <c r="P50" i="3"/>
  <c r="S19"/>
  <c r="S38"/>
  <c r="S43" s="1"/>
  <c r="S38" i="2"/>
  <c r="T19"/>
  <c r="S26" i="1"/>
  <c r="S38" s="1"/>
  <c r="R47" i="3" l="1"/>
  <c r="Z22" i="4"/>
  <c r="W16"/>
  <c r="W18" s="1"/>
  <c r="X15"/>
  <c r="Y9"/>
  <c r="X10"/>
  <c r="X12" s="1"/>
  <c r="X27"/>
  <c r="W32"/>
  <c r="Y30"/>
  <c r="X31"/>
  <c r="W19"/>
  <c r="V24"/>
  <c r="V25" s="1"/>
  <c r="R53"/>
  <c r="Z24" i="3"/>
  <c r="Y25"/>
  <c r="Y23"/>
  <c r="W21"/>
  <c r="V26"/>
  <c r="X16"/>
  <c r="W17"/>
  <c r="W18" s="1"/>
  <c r="Y9"/>
  <c r="X10"/>
  <c r="X12" s="1"/>
  <c r="V25" i="2"/>
  <c r="V26" s="1"/>
  <c r="W24"/>
  <c r="X17"/>
  <c r="Y16"/>
  <c r="V10"/>
  <c r="V12" s="1"/>
  <c r="W9"/>
  <c r="S45"/>
  <c r="S47" s="1"/>
  <c r="V23" i="1"/>
  <c r="V25" s="1"/>
  <c r="W17"/>
  <c r="W18" s="1"/>
  <c r="W19" s="1"/>
  <c r="X16"/>
  <c r="W24"/>
  <c r="R47"/>
  <c r="Z13"/>
  <c r="Q50" i="3"/>
  <c r="Q51" s="1"/>
  <c r="Q53" s="1"/>
  <c r="S51" i="4"/>
  <c r="R46" i="3"/>
  <c r="R49" s="1"/>
  <c r="R46" i="1"/>
  <c r="R49" s="1"/>
  <c r="R50" s="1"/>
  <c r="P52"/>
  <c r="P53"/>
  <c r="P54" s="1"/>
  <c r="S43" i="2"/>
  <c r="S44" s="1"/>
  <c r="W4" i="3"/>
  <c r="P51"/>
  <c r="P53" s="1"/>
  <c r="P54" s="1"/>
  <c r="S45" i="1"/>
  <c r="S43"/>
  <c r="S44" s="1"/>
  <c r="Q51"/>
  <c r="S45" i="3"/>
  <c r="R44"/>
  <c r="V18" i="2"/>
  <c r="W13"/>
  <c r="AL9" i="1"/>
  <c r="AL10" s="1"/>
  <c r="AL12" s="1"/>
  <c r="S50" i="4"/>
  <c r="T44"/>
  <c r="T49" s="1"/>
  <c r="R56"/>
  <c r="R57" s="1"/>
  <c r="R59" s="1"/>
  <c r="T19" i="3"/>
  <c r="T38"/>
  <c r="T43" s="1"/>
  <c r="T38" i="2"/>
  <c r="U19"/>
  <c r="T26" i="1"/>
  <c r="T38" s="1"/>
  <c r="S53" i="4" l="1"/>
  <c r="S47" i="3"/>
  <c r="Y29" i="4"/>
  <c r="Y31" s="1"/>
  <c r="AA22"/>
  <c r="Y15"/>
  <c r="X16"/>
  <c r="X18" s="1"/>
  <c r="Y10"/>
  <c r="Y12" s="1"/>
  <c r="Z9"/>
  <c r="X32"/>
  <c r="Y27"/>
  <c r="Z30"/>
  <c r="X19"/>
  <c r="W24"/>
  <c r="W25" s="1"/>
  <c r="AA24" i="3"/>
  <c r="Z25"/>
  <c r="Z23"/>
  <c r="X21"/>
  <c r="W26"/>
  <c r="Y16"/>
  <c r="X17"/>
  <c r="X18" s="1"/>
  <c r="Z9"/>
  <c r="Y10"/>
  <c r="Y12" s="1"/>
  <c r="X24" i="2"/>
  <c r="W25"/>
  <c r="W26" s="1"/>
  <c r="Y17"/>
  <c r="Z16"/>
  <c r="X9"/>
  <c r="W10"/>
  <c r="W12" s="1"/>
  <c r="T45"/>
  <c r="T47" s="1"/>
  <c r="X17" i="1"/>
  <c r="X18" s="1"/>
  <c r="X19" s="1"/>
  <c r="Y16"/>
  <c r="W23"/>
  <c r="W25" s="1"/>
  <c r="X24"/>
  <c r="S47"/>
  <c r="AA13"/>
  <c r="Q54" i="3"/>
  <c r="T51" i="4"/>
  <c r="S52"/>
  <c r="S55" s="1"/>
  <c r="S56" s="1"/>
  <c r="S57" s="1"/>
  <c r="S59" s="1"/>
  <c r="S46" i="3"/>
  <c r="S49" s="1"/>
  <c r="T45"/>
  <c r="R50"/>
  <c r="R51" s="1"/>
  <c r="R53" s="1"/>
  <c r="S46" i="1"/>
  <c r="S49" s="1"/>
  <c r="S50" s="1"/>
  <c r="P52" i="3"/>
  <c r="Q52" s="1"/>
  <c r="Q52" i="1"/>
  <c r="Q53"/>
  <c r="Q54" s="1"/>
  <c r="T43" i="2"/>
  <c r="T44" s="1"/>
  <c r="X4" i="3"/>
  <c r="T45" i="1"/>
  <c r="T43"/>
  <c r="T44" s="1"/>
  <c r="R51"/>
  <c r="X13" i="2"/>
  <c r="W18"/>
  <c r="AM9" i="1"/>
  <c r="AM10" s="1"/>
  <c r="AM12" s="1"/>
  <c r="T50" i="4"/>
  <c r="U44"/>
  <c r="U49" s="1"/>
  <c r="S44" i="3"/>
  <c r="U38"/>
  <c r="U43" s="1"/>
  <c r="U19"/>
  <c r="V19" i="2"/>
  <c r="U38"/>
  <c r="U26" i="1"/>
  <c r="U38" s="1"/>
  <c r="T53" i="4" l="1"/>
  <c r="T47" i="3"/>
  <c r="Z29" i="4"/>
  <c r="Z31" s="1"/>
  <c r="AB22"/>
  <c r="Z15"/>
  <c r="Y16"/>
  <c r="Y18" s="1"/>
  <c r="AA9"/>
  <c r="Z10"/>
  <c r="Z12" s="1"/>
  <c r="Z27"/>
  <c r="Y32"/>
  <c r="AA30"/>
  <c r="Y19"/>
  <c r="X24"/>
  <c r="X25" s="1"/>
  <c r="X26" i="3"/>
  <c r="Y21"/>
  <c r="AA23"/>
  <c r="AA25" s="1"/>
  <c r="AB24"/>
  <c r="Z16"/>
  <c r="Y17"/>
  <c r="Y18" s="1"/>
  <c r="AA9"/>
  <c r="Z10"/>
  <c r="Z12" s="1"/>
  <c r="Y24" i="2"/>
  <c r="X25"/>
  <c r="X26" s="1"/>
  <c r="AA16"/>
  <c r="Z17"/>
  <c r="Y9"/>
  <c r="X10"/>
  <c r="X12" s="1"/>
  <c r="Y17" i="1"/>
  <c r="Y18" s="1"/>
  <c r="Y19" s="1"/>
  <c r="Z16"/>
  <c r="X23"/>
  <c r="X25" s="1"/>
  <c r="Y24"/>
  <c r="T47"/>
  <c r="AB13"/>
  <c r="R54" i="3"/>
  <c r="T52" i="4"/>
  <c r="T55" s="1"/>
  <c r="T56" s="1"/>
  <c r="T57" s="1"/>
  <c r="T59" s="1"/>
  <c r="U51"/>
  <c r="T46" i="3"/>
  <c r="T49" s="1"/>
  <c r="R52"/>
  <c r="U45"/>
  <c r="T46" i="1"/>
  <c r="T49" s="1"/>
  <c r="T50" s="1"/>
  <c r="R52"/>
  <c r="R53"/>
  <c r="R54" s="1"/>
  <c r="U43" i="2"/>
  <c r="U44" s="1"/>
  <c r="U45"/>
  <c r="U47" s="1"/>
  <c r="Y4" i="3"/>
  <c r="U45" i="1"/>
  <c r="U43"/>
  <c r="U44" s="1"/>
  <c r="S51"/>
  <c r="T44" i="3"/>
  <c r="Y13" i="2"/>
  <c r="X18"/>
  <c r="AN9" i="1"/>
  <c r="AN10" s="1"/>
  <c r="AN12" s="1"/>
  <c r="V44" i="4"/>
  <c r="V49" s="1"/>
  <c r="U50"/>
  <c r="V19" i="3"/>
  <c r="V38"/>
  <c r="V43" s="1"/>
  <c r="S50"/>
  <c r="V38" i="2"/>
  <c r="V43" s="1"/>
  <c r="W19"/>
  <c r="V26" i="1"/>
  <c r="V38" s="1"/>
  <c r="U53" i="4" l="1"/>
  <c r="U47" i="3"/>
  <c r="AA29" i="4"/>
  <c r="AA31" s="1"/>
  <c r="AB29"/>
  <c r="AC22"/>
  <c r="Z16"/>
  <c r="Z18" s="1"/>
  <c r="AA15"/>
  <c r="AA10"/>
  <c r="AA12" s="1"/>
  <c r="AB9"/>
  <c r="AA27"/>
  <c r="Z32"/>
  <c r="AB30"/>
  <c r="Z19"/>
  <c r="Y24"/>
  <c r="Y25" s="1"/>
  <c r="AB25" i="3"/>
  <c r="AB23"/>
  <c r="AC24"/>
  <c r="Z21"/>
  <c r="Y26"/>
  <c r="AA16"/>
  <c r="Z17"/>
  <c r="Z18" s="1"/>
  <c r="AB9"/>
  <c r="AA10"/>
  <c r="AA12" s="1"/>
  <c r="Z24" i="2"/>
  <c r="Y25"/>
  <c r="Y26" s="1"/>
  <c r="AB16"/>
  <c r="AA17"/>
  <c r="Z9"/>
  <c r="Y10"/>
  <c r="Y12" s="1"/>
  <c r="Z17" i="1"/>
  <c r="Z18" s="1"/>
  <c r="Z19" s="1"/>
  <c r="AA16"/>
  <c r="Y23"/>
  <c r="Y25" s="1"/>
  <c r="Z24"/>
  <c r="U47"/>
  <c r="AC13"/>
  <c r="U44" i="3"/>
  <c r="V45"/>
  <c r="U46"/>
  <c r="U49" s="1"/>
  <c r="U52" i="4"/>
  <c r="U55" s="1"/>
  <c r="U56" s="1"/>
  <c r="U57" s="1"/>
  <c r="U59" s="1"/>
  <c r="V51"/>
  <c r="T50" i="3"/>
  <c r="T51" s="1"/>
  <c r="T53" s="1"/>
  <c r="U46" i="1"/>
  <c r="U49" s="1"/>
  <c r="U50" s="1"/>
  <c r="S52"/>
  <c r="S53"/>
  <c r="S54" s="1"/>
  <c r="V45" i="2"/>
  <c r="V47" s="1"/>
  <c r="Z4" i="3"/>
  <c r="S51"/>
  <c r="S53" s="1"/>
  <c r="S54" s="1"/>
  <c r="V45" i="1"/>
  <c r="V43"/>
  <c r="V44" s="1"/>
  <c r="T51"/>
  <c r="T53" s="1"/>
  <c r="Z13" i="2"/>
  <c r="Y18"/>
  <c r="AO9" i="1"/>
  <c r="AO10" s="1"/>
  <c r="AO12" s="1"/>
  <c r="W44" i="4"/>
  <c r="W49" s="1"/>
  <c r="V50"/>
  <c r="W19" i="3"/>
  <c r="W38"/>
  <c r="W43" s="1"/>
  <c r="V44" i="2"/>
  <c r="X19"/>
  <c r="W38"/>
  <c r="W26" i="1"/>
  <c r="W38" s="1"/>
  <c r="V53" i="4" l="1"/>
  <c r="V47" i="3"/>
  <c r="AC29" i="4"/>
  <c r="AD22"/>
  <c r="AB15"/>
  <c r="AA16"/>
  <c r="AA18" s="1"/>
  <c r="AC9"/>
  <c r="AB10"/>
  <c r="AB12" s="1"/>
  <c r="AB27"/>
  <c r="AA32"/>
  <c r="AB31"/>
  <c r="AC30"/>
  <c r="AA19"/>
  <c r="Z24"/>
  <c r="Z25" s="1"/>
  <c r="AC25" i="3"/>
  <c r="AC23"/>
  <c r="AD24"/>
  <c r="AA21"/>
  <c r="Z26"/>
  <c r="AB16"/>
  <c r="AA17"/>
  <c r="AA18" s="1"/>
  <c r="AC9"/>
  <c r="AB10"/>
  <c r="AB12" s="1"/>
  <c r="U50"/>
  <c r="U51" s="1"/>
  <c r="U53" s="1"/>
  <c r="AA24" i="2"/>
  <c r="Z25"/>
  <c r="Z26" s="1"/>
  <c r="AC16"/>
  <c r="AB17"/>
  <c r="AA9"/>
  <c r="Z10"/>
  <c r="Z12" s="1"/>
  <c r="W45"/>
  <c r="W47" s="1"/>
  <c r="AB16" i="1"/>
  <c r="AA17"/>
  <c r="AA18" s="1"/>
  <c r="AA19" s="1"/>
  <c r="Z23"/>
  <c r="Z25" s="1"/>
  <c r="AA24"/>
  <c r="V47"/>
  <c r="AD13"/>
  <c r="W51" i="4"/>
  <c r="V52"/>
  <c r="V55" s="1"/>
  <c r="V56" s="1"/>
  <c r="V57" s="1"/>
  <c r="V59" s="1"/>
  <c r="V46" i="3"/>
  <c r="V49" s="1"/>
  <c r="T54"/>
  <c r="T54" i="1"/>
  <c r="V46"/>
  <c r="V49" s="1"/>
  <c r="V50" s="1"/>
  <c r="T52"/>
  <c r="S52" i="3"/>
  <c r="T52" s="1"/>
  <c r="W43" i="2"/>
  <c r="W44" s="1"/>
  <c r="AA4" i="3"/>
  <c r="W45" i="1"/>
  <c r="W43"/>
  <c r="W44" s="1"/>
  <c r="U51"/>
  <c r="U53" s="1"/>
  <c r="W45" i="3"/>
  <c r="AA13" i="2"/>
  <c r="Z18"/>
  <c r="AP9" i="1"/>
  <c r="AP10" s="1"/>
  <c r="AP12" s="1"/>
  <c r="X44" i="4"/>
  <c r="X49" s="1"/>
  <c r="W50"/>
  <c r="X38" i="3"/>
  <c r="X43" s="1"/>
  <c r="X19"/>
  <c r="V44"/>
  <c r="Y19" i="2"/>
  <c r="X38"/>
  <c r="X43" s="1"/>
  <c r="X26" i="1"/>
  <c r="X38" s="1"/>
  <c r="W53" i="4" l="1"/>
  <c r="U52" i="3"/>
  <c r="W47"/>
  <c r="AD29" i="4"/>
  <c r="AE22"/>
  <c r="AB16"/>
  <c r="AB18" s="1"/>
  <c r="AC15"/>
  <c r="AC10"/>
  <c r="AC12" s="1"/>
  <c r="AD9"/>
  <c r="AC27"/>
  <c r="AB32"/>
  <c r="AC31"/>
  <c r="AD30"/>
  <c r="AB19"/>
  <c r="AA24"/>
  <c r="AA25" s="1"/>
  <c r="AB21" i="3"/>
  <c r="AA26"/>
  <c r="AD23"/>
  <c r="AD25" s="1"/>
  <c r="AE24"/>
  <c r="AB17"/>
  <c r="AB18" s="1"/>
  <c r="AC16"/>
  <c r="AC10"/>
  <c r="AC12" s="1"/>
  <c r="AD9"/>
  <c r="U54"/>
  <c r="AA25" i="2"/>
  <c r="AA26" s="1"/>
  <c r="AB24"/>
  <c r="AC17"/>
  <c r="AD16"/>
  <c r="AB9"/>
  <c r="AA10"/>
  <c r="AA12" s="1"/>
  <c r="AC16" i="1"/>
  <c r="AB17"/>
  <c r="AB18" s="1"/>
  <c r="AB19" s="1"/>
  <c r="AA23"/>
  <c r="AA25" s="1"/>
  <c r="W47"/>
  <c r="AB24"/>
  <c r="AE13"/>
  <c r="W52" i="4"/>
  <c r="W55" s="1"/>
  <c r="W56" s="1"/>
  <c r="W57" s="1"/>
  <c r="W59" s="1"/>
  <c r="X51"/>
  <c r="W46" i="3"/>
  <c r="W49" s="1"/>
  <c r="U54" i="1"/>
  <c r="W46"/>
  <c r="W49" s="1"/>
  <c r="W50" s="1"/>
  <c r="U52"/>
  <c r="X45" i="2"/>
  <c r="X47" s="1"/>
  <c r="AB4" i="3"/>
  <c r="X45" i="1"/>
  <c r="X43"/>
  <c r="X44" s="1"/>
  <c r="V51"/>
  <c r="X45" i="3"/>
  <c r="AB13" i="2"/>
  <c r="AA18"/>
  <c r="AQ9" i="1"/>
  <c r="AQ10" s="1"/>
  <c r="AQ12" s="1"/>
  <c r="X50" i="4"/>
  <c r="Y44"/>
  <c r="Y49" s="1"/>
  <c r="V50" i="3"/>
  <c r="Y38"/>
  <c r="Y43" s="1"/>
  <c r="Y19"/>
  <c r="W44"/>
  <c r="X44" i="2"/>
  <c r="Y38"/>
  <c r="Y43" s="1"/>
  <c r="Z19"/>
  <c r="AC24" i="1"/>
  <c r="Y26"/>
  <c r="Y38" s="1"/>
  <c r="X53" i="4" l="1"/>
  <c r="X47" i="3"/>
  <c r="AE29" i="4"/>
  <c r="AF22"/>
  <c r="AC16"/>
  <c r="AC18" s="1"/>
  <c r="AD15"/>
  <c r="AD10"/>
  <c r="AD12" s="1"/>
  <c r="AE9"/>
  <c r="AD27"/>
  <c r="AC32"/>
  <c r="AD31"/>
  <c r="AE30"/>
  <c r="AC19"/>
  <c r="AB24"/>
  <c r="AB25" s="1"/>
  <c r="AC21" i="3"/>
  <c r="AB26"/>
  <c r="AF24"/>
  <c r="AE23"/>
  <c r="AE25" s="1"/>
  <c r="AC17"/>
  <c r="AC18" s="1"/>
  <c r="AD16"/>
  <c r="AD10"/>
  <c r="AD12" s="1"/>
  <c r="AE9"/>
  <c r="AB25" i="2"/>
  <c r="AB26" s="1"/>
  <c r="AC24"/>
  <c r="AD17"/>
  <c r="AE16"/>
  <c r="AB10"/>
  <c r="AB12" s="1"/>
  <c r="AC9"/>
  <c r="AC17" i="1"/>
  <c r="AC18" s="1"/>
  <c r="AC19" s="1"/>
  <c r="AD16"/>
  <c r="AB23"/>
  <c r="AB25" s="1"/>
  <c r="X47"/>
  <c r="AF13"/>
  <c r="X52" i="4"/>
  <c r="X55" s="1"/>
  <c r="X56" s="1"/>
  <c r="X57" s="1"/>
  <c r="X59" s="1"/>
  <c r="Y51"/>
  <c r="Y52" s="1"/>
  <c r="Y55" s="1"/>
  <c r="X46" i="3"/>
  <c r="X49" s="1"/>
  <c r="X46" i="1"/>
  <c r="X49" s="1"/>
  <c r="X50" s="1"/>
  <c r="V52"/>
  <c r="V53"/>
  <c r="V54" s="1"/>
  <c r="Y45" i="2"/>
  <c r="Y47" s="1"/>
  <c r="AC4" i="3"/>
  <c r="V51"/>
  <c r="V53" s="1"/>
  <c r="V54" s="1"/>
  <c r="Y45" i="1"/>
  <c r="Y43"/>
  <c r="Y44" s="1"/>
  <c r="W51"/>
  <c r="Y45" i="3"/>
  <c r="AB18" i="2"/>
  <c r="AC13"/>
  <c r="AR9" i="1"/>
  <c r="AR10" s="1"/>
  <c r="AR12" s="1"/>
  <c r="Y50" i="4"/>
  <c r="Z44"/>
  <c r="Z49" s="1"/>
  <c r="W50" i="3"/>
  <c r="X44"/>
  <c r="Z19"/>
  <c r="Z38"/>
  <c r="Z43" s="1"/>
  <c r="Y44" i="2"/>
  <c r="Z38"/>
  <c r="Z45" s="1"/>
  <c r="AA19"/>
  <c r="AD24" i="1"/>
  <c r="Z26"/>
  <c r="Z38" s="1"/>
  <c r="Y47" l="1"/>
  <c r="Y47" i="3"/>
  <c r="AG22" i="4"/>
  <c r="AF29"/>
  <c r="AD16"/>
  <c r="AD18" s="1"/>
  <c r="AE15"/>
  <c r="AE10"/>
  <c r="AE12" s="1"/>
  <c r="AF9"/>
  <c r="AE27"/>
  <c r="AD32"/>
  <c r="AF30"/>
  <c r="AE31"/>
  <c r="AD19"/>
  <c r="AC24"/>
  <c r="AC25" s="1"/>
  <c r="Y53"/>
  <c r="AD21" i="3"/>
  <c r="AC26"/>
  <c r="AG24"/>
  <c r="AF25"/>
  <c r="AF23"/>
  <c r="AD17"/>
  <c r="AD18" s="1"/>
  <c r="AE16"/>
  <c r="AE10"/>
  <c r="AE12" s="1"/>
  <c r="AF9"/>
  <c r="AC25" i="2"/>
  <c r="AC26" s="1"/>
  <c r="AD24"/>
  <c r="AE17"/>
  <c r="AF16"/>
  <c r="AC10"/>
  <c r="AC12" s="1"/>
  <c r="AD9"/>
  <c r="Z47"/>
  <c r="AD17" i="1"/>
  <c r="AD18" s="1"/>
  <c r="AD19" s="1"/>
  <c r="AE16"/>
  <c r="AC23"/>
  <c r="AC25" s="1"/>
  <c r="AG13"/>
  <c r="Y46" i="3"/>
  <c r="Y49" s="1"/>
  <c r="Z51" i="4"/>
  <c r="Z52" s="1"/>
  <c r="Z55" s="1"/>
  <c r="Y46" i="1"/>
  <c r="Y49" s="1"/>
  <c r="Y50" s="1"/>
  <c r="V52" i="3"/>
  <c r="W52" i="1"/>
  <c r="W53"/>
  <c r="W54" s="1"/>
  <c r="Z43" i="2"/>
  <c r="Z44" s="1"/>
  <c r="AD4" i="3"/>
  <c r="W51"/>
  <c r="W53" s="1"/>
  <c r="W54" s="1"/>
  <c r="Z45" i="1"/>
  <c r="Z43"/>
  <c r="Z44" s="1"/>
  <c r="X51"/>
  <c r="AC18" i="2"/>
  <c r="AD13"/>
  <c r="AS9" i="1"/>
  <c r="AS10" s="1"/>
  <c r="AS12" s="1"/>
  <c r="AA44" i="4"/>
  <c r="AA49" s="1"/>
  <c r="Y56"/>
  <c r="Y57" s="1"/>
  <c r="Y59" s="1"/>
  <c r="Z50"/>
  <c r="X50" i="3"/>
  <c r="X51" s="1"/>
  <c r="X53" s="1"/>
  <c r="Y44"/>
  <c r="AA19"/>
  <c r="AA38"/>
  <c r="AA43" s="1"/>
  <c r="AA38" i="2"/>
  <c r="AA43" s="1"/>
  <c r="AB19"/>
  <c r="AA26" i="1"/>
  <c r="AA38" s="1"/>
  <c r="AE24"/>
  <c r="Z47" l="1"/>
  <c r="AH22" i="4"/>
  <c r="AF15"/>
  <c r="AE16"/>
  <c r="AE18" s="1"/>
  <c r="AF10"/>
  <c r="AF12" s="1"/>
  <c r="AG9"/>
  <c r="AF27"/>
  <c r="AE32"/>
  <c r="AG30"/>
  <c r="AF31"/>
  <c r="AE19"/>
  <c r="AD24"/>
  <c r="AD25" s="1"/>
  <c r="Z53"/>
  <c r="AE21" i="3"/>
  <c r="AD26"/>
  <c r="AH24"/>
  <c r="AG25"/>
  <c r="AG23"/>
  <c r="AF16"/>
  <c r="AE17"/>
  <c r="AE18" s="1"/>
  <c r="AG9"/>
  <c r="AF10"/>
  <c r="AF12" s="1"/>
  <c r="AD25" i="2"/>
  <c r="AD26" s="1"/>
  <c r="AE24"/>
  <c r="AF17"/>
  <c r="AG16"/>
  <c r="AD10"/>
  <c r="AD12" s="1"/>
  <c r="AE9"/>
  <c r="AF16" i="1"/>
  <c r="AE17"/>
  <c r="AE18" s="1"/>
  <c r="AE19" s="1"/>
  <c r="AD23"/>
  <c r="AD25" s="1"/>
  <c r="AH13"/>
  <c r="AA51" i="4"/>
  <c r="AA52" s="1"/>
  <c r="AA55" s="1"/>
  <c r="X54" i="3"/>
  <c r="Z44"/>
  <c r="Z45"/>
  <c r="Z47" s="1"/>
  <c r="W52"/>
  <c r="X52" s="1"/>
  <c r="Z46" i="1"/>
  <c r="Z49" s="1"/>
  <c r="Z50" s="1"/>
  <c r="X52"/>
  <c r="X53"/>
  <c r="X54" s="1"/>
  <c r="AA45" i="2"/>
  <c r="AA47" s="1"/>
  <c r="AE4" i="3"/>
  <c r="AA45" i="1"/>
  <c r="AA43"/>
  <c r="AA44" s="1"/>
  <c r="Y51"/>
  <c r="Y53" s="1"/>
  <c r="AA45" i="3"/>
  <c r="AA44" i="2"/>
  <c r="AD18"/>
  <c r="AE13"/>
  <c r="AT9" i="1"/>
  <c r="AT10" s="1"/>
  <c r="AT12" s="1"/>
  <c r="Z56" i="4"/>
  <c r="Z57" s="1"/>
  <c r="Z59" s="1"/>
  <c r="AB44"/>
  <c r="AB49" s="1"/>
  <c r="AA50"/>
  <c r="AB19" i="3"/>
  <c r="AB38"/>
  <c r="AB43" s="1"/>
  <c r="Y50"/>
  <c r="AC19" i="2"/>
  <c r="AB38"/>
  <c r="AB43" s="1"/>
  <c r="AB26" i="1"/>
  <c r="AB38" s="1"/>
  <c r="AF24"/>
  <c r="AA47" l="1"/>
  <c r="AG29" i="4"/>
  <c r="AG31" s="1"/>
  <c r="AI22"/>
  <c r="AG15"/>
  <c r="AF16"/>
  <c r="AF18" s="1"/>
  <c r="AH9"/>
  <c r="AG10"/>
  <c r="AG12" s="1"/>
  <c r="AF32"/>
  <c r="AG27"/>
  <c r="AH30"/>
  <c r="AF19"/>
  <c r="AE24"/>
  <c r="AE25" s="1"/>
  <c r="AA53"/>
  <c r="AI24" i="3"/>
  <c r="AH25"/>
  <c r="AH23"/>
  <c r="AF21"/>
  <c r="AE26"/>
  <c r="AH9"/>
  <c r="AG10"/>
  <c r="AG12" s="1"/>
  <c r="AG16"/>
  <c r="AF17"/>
  <c r="AF18" s="1"/>
  <c r="AA47"/>
  <c r="AF24" i="2"/>
  <c r="AE25"/>
  <c r="AE26" s="1"/>
  <c r="AG17"/>
  <c r="AH16"/>
  <c r="AF9"/>
  <c r="AE10"/>
  <c r="AE12" s="1"/>
  <c r="AF17" i="1"/>
  <c r="AF18" s="1"/>
  <c r="AF19" s="1"/>
  <c r="AG16"/>
  <c r="AE23"/>
  <c r="AE25" s="1"/>
  <c r="AI13"/>
  <c r="AB51" i="4"/>
  <c r="AB52" s="1"/>
  <c r="AB55" s="1"/>
  <c r="Z46" i="3"/>
  <c r="Z49" s="1"/>
  <c r="Z50" s="1"/>
  <c r="Z51" s="1"/>
  <c r="Z53" s="1"/>
  <c r="AA46"/>
  <c r="AA49" s="1"/>
  <c r="AB45" i="2"/>
  <c r="AB47" s="1"/>
  <c r="AA46" i="1"/>
  <c r="AA49" s="1"/>
  <c r="AA50" s="1"/>
  <c r="Y52"/>
  <c r="Y54"/>
  <c r="AF4" i="3"/>
  <c r="Y51"/>
  <c r="Y53" s="1"/>
  <c r="Y54" s="1"/>
  <c r="AB45" i="1"/>
  <c r="AB43"/>
  <c r="AB44" s="1"/>
  <c r="Z51"/>
  <c r="AB45" i="3"/>
  <c r="AF13" i="2"/>
  <c r="AE18"/>
  <c r="AU9" i="1"/>
  <c r="AU10" s="1"/>
  <c r="AU12" s="1"/>
  <c r="AC44" i="4"/>
  <c r="AC49" s="1"/>
  <c r="AA56"/>
  <c r="AA57" s="1"/>
  <c r="AA59" s="1"/>
  <c r="AB50"/>
  <c r="AC19" i="3"/>
  <c r="AA44"/>
  <c r="AC38"/>
  <c r="AC43" s="1"/>
  <c r="AB44" i="2"/>
  <c r="AC38"/>
  <c r="AC43" s="1"/>
  <c r="AD19"/>
  <c r="AG24" i="1"/>
  <c r="AC26"/>
  <c r="AC38" s="1"/>
  <c r="AB47" l="1"/>
  <c r="AH29" i="4"/>
  <c r="AI29"/>
  <c r="AJ22"/>
  <c r="AG16"/>
  <c r="AG18" s="1"/>
  <c r="AH15"/>
  <c r="AH10"/>
  <c r="AH12" s="1"/>
  <c r="AI9"/>
  <c r="AI30"/>
  <c r="AH31"/>
  <c r="AH27"/>
  <c r="AG32"/>
  <c r="AG19"/>
  <c r="AF24"/>
  <c r="AF25" s="1"/>
  <c r="AB53"/>
  <c r="AI23" i="3"/>
  <c r="AI25" s="1"/>
  <c r="AJ24"/>
  <c r="AF26"/>
  <c r="AG21"/>
  <c r="AB47"/>
  <c r="AH16"/>
  <c r="AG17"/>
  <c r="AG18" s="1"/>
  <c r="AI9"/>
  <c r="AH10"/>
  <c r="AH12" s="1"/>
  <c r="AG24" i="2"/>
  <c r="AF25"/>
  <c r="AF26" s="1"/>
  <c r="AI16"/>
  <c r="AH17"/>
  <c r="AG9"/>
  <c r="AF10"/>
  <c r="AF12" s="1"/>
  <c r="AG17" i="1"/>
  <c r="AG18" s="1"/>
  <c r="AG19" s="1"/>
  <c r="AH16"/>
  <c r="AF23"/>
  <c r="AF25" s="1"/>
  <c r="AJ13"/>
  <c r="AC51" i="4"/>
  <c r="AB46" i="3"/>
  <c r="AB49" s="1"/>
  <c r="Z54"/>
  <c r="AB46" i="1"/>
  <c r="AB49" s="1"/>
  <c r="AB50" s="1"/>
  <c r="Y52" i="3"/>
  <c r="Z52" s="1"/>
  <c r="Z52" i="1"/>
  <c r="Z53"/>
  <c r="Z54" s="1"/>
  <c r="AC45" i="2"/>
  <c r="AC47" s="1"/>
  <c r="AG4" i="3"/>
  <c r="AC45" i="1"/>
  <c r="AC43"/>
  <c r="AC44" s="1"/>
  <c r="AA51"/>
  <c r="AB44" i="3"/>
  <c r="AG13" i="2"/>
  <c r="AF18"/>
  <c r="AV9" i="1"/>
  <c r="AV10" s="1"/>
  <c r="AV12" s="1"/>
  <c r="AH24"/>
  <c r="AB56" i="4"/>
  <c r="AB57" s="1"/>
  <c r="AB59" s="1"/>
  <c r="AD44"/>
  <c r="AD49" s="1"/>
  <c r="AC50"/>
  <c r="AA50" i="3"/>
  <c r="AD19"/>
  <c r="AD38"/>
  <c r="AD43" s="1"/>
  <c r="AC44" i="2"/>
  <c r="AD38"/>
  <c r="AD45" s="1"/>
  <c r="AE19"/>
  <c r="AD26" i="1"/>
  <c r="AD38" s="1"/>
  <c r="AC47" l="1"/>
  <c r="AJ29" i="4"/>
  <c r="AK22"/>
  <c r="AI15"/>
  <c r="AH16"/>
  <c r="AH18" s="1"/>
  <c r="AI10"/>
  <c r="AI12" s="1"/>
  <c r="AJ9"/>
  <c r="AI31"/>
  <c r="AJ30"/>
  <c r="AI27"/>
  <c r="AH32"/>
  <c r="AH19"/>
  <c r="AG24"/>
  <c r="AG25" s="1"/>
  <c r="AC53"/>
  <c r="AJ25" i="3"/>
  <c r="AJ23"/>
  <c r="AK24"/>
  <c r="AH21"/>
  <c r="AG26"/>
  <c r="AJ9"/>
  <c r="AI10"/>
  <c r="AI12" s="1"/>
  <c r="AI16"/>
  <c r="AH17"/>
  <c r="AH18" s="1"/>
  <c r="AH24" i="2"/>
  <c r="AG25"/>
  <c r="AG26" s="1"/>
  <c r="AJ16"/>
  <c r="AI17"/>
  <c r="AH9"/>
  <c r="AG10"/>
  <c r="AG12" s="1"/>
  <c r="AD47"/>
  <c r="AH17" i="1"/>
  <c r="AH18" s="1"/>
  <c r="AH19" s="1"/>
  <c r="AI16"/>
  <c r="AG23"/>
  <c r="AG25" s="1"/>
  <c r="AK13"/>
  <c r="AD51" i="4"/>
  <c r="AC44" i="3"/>
  <c r="AC45"/>
  <c r="AC47" s="1"/>
  <c r="AB50"/>
  <c r="AB51" s="1"/>
  <c r="AB53" s="1"/>
  <c r="AC46" i="1"/>
  <c r="AC49" s="1"/>
  <c r="AC50" s="1"/>
  <c r="AA52"/>
  <c r="AA53"/>
  <c r="AA54" s="1"/>
  <c r="AD43" i="2"/>
  <c r="AD44" s="1"/>
  <c r="AH4" i="3"/>
  <c r="AA51"/>
  <c r="AA53" s="1"/>
  <c r="AA54" s="1"/>
  <c r="AD45" i="1"/>
  <c r="AD43"/>
  <c r="AD44" s="1"/>
  <c r="AB51"/>
  <c r="AD45" i="3"/>
  <c r="AH13" i="2"/>
  <c r="AG18"/>
  <c r="AW9" i="1"/>
  <c r="AW10" s="1"/>
  <c r="AW12" s="1"/>
  <c r="AI24"/>
  <c r="AE44" i="4"/>
  <c r="AE49" s="1"/>
  <c r="AD50"/>
  <c r="AE38" i="3"/>
  <c r="AE43" s="1"/>
  <c r="AE19"/>
  <c r="AF19" i="2"/>
  <c r="AE38"/>
  <c r="AE43" s="1"/>
  <c r="AE26" i="1"/>
  <c r="AE38" s="1"/>
  <c r="AD47" l="1"/>
  <c r="AK29" i="4"/>
  <c r="AL22"/>
  <c r="AJ15"/>
  <c r="AI16"/>
  <c r="AI18" s="1"/>
  <c r="AJ10"/>
  <c r="AJ12" s="1"/>
  <c r="AK9"/>
  <c r="AJ31"/>
  <c r="AK30"/>
  <c r="AJ27"/>
  <c r="AI32"/>
  <c r="AI19"/>
  <c r="AH24"/>
  <c r="AH25" s="1"/>
  <c r="AD53"/>
  <c r="AK25" i="3"/>
  <c r="AK23"/>
  <c r="AL24"/>
  <c r="AI21"/>
  <c r="AH26"/>
  <c r="AK9"/>
  <c r="AJ10"/>
  <c r="AJ12" s="1"/>
  <c r="AJ16"/>
  <c r="AI17"/>
  <c r="AI18" s="1"/>
  <c r="AD47"/>
  <c r="AI24" i="2"/>
  <c r="AH25"/>
  <c r="AH26" s="1"/>
  <c r="AK16"/>
  <c r="AJ17"/>
  <c r="AI9"/>
  <c r="AH10"/>
  <c r="AH12" s="1"/>
  <c r="AJ16" i="1"/>
  <c r="AI17"/>
  <c r="AI18" s="1"/>
  <c r="AI19" s="1"/>
  <c r="AH23"/>
  <c r="AH25" s="1"/>
  <c r="AL13"/>
  <c r="AE51" i="4"/>
  <c r="AD46" i="3"/>
  <c r="AD49" s="1"/>
  <c r="AA52"/>
  <c r="AB52" s="1"/>
  <c r="AC46"/>
  <c r="AC49" s="1"/>
  <c r="AC50" s="1"/>
  <c r="AC51" s="1"/>
  <c r="AC53" s="1"/>
  <c r="AB54"/>
  <c r="AD46" i="1"/>
  <c r="AD49" s="1"/>
  <c r="AD50" s="1"/>
  <c r="AB52"/>
  <c r="AB53"/>
  <c r="AB54" s="1"/>
  <c r="AE45" i="2"/>
  <c r="AE47" s="1"/>
  <c r="AI4" i="3"/>
  <c r="AE45" i="1"/>
  <c r="AE43"/>
  <c r="AE44" s="1"/>
  <c r="AC51"/>
  <c r="AE45" i="3"/>
  <c r="AD44"/>
  <c r="AI13" i="2"/>
  <c r="AH18"/>
  <c r="AX9" i="1"/>
  <c r="AX10" s="1"/>
  <c r="AX12" s="1"/>
  <c r="AJ24"/>
  <c r="AE50" i="4"/>
  <c r="AF44"/>
  <c r="AF49" s="1"/>
  <c r="AF19" i="3"/>
  <c r="AF38"/>
  <c r="AF43" s="1"/>
  <c r="AE44" i="2"/>
  <c r="AF38"/>
  <c r="AF45" s="1"/>
  <c r="AG19"/>
  <c r="AF26" i="1"/>
  <c r="AF38" s="1"/>
  <c r="AE47" l="1"/>
  <c r="AL29" i="4"/>
  <c r="AM22"/>
  <c r="AJ16"/>
  <c r="AJ18" s="1"/>
  <c r="AK15"/>
  <c r="AK10"/>
  <c r="AK12" s="1"/>
  <c r="AL9"/>
  <c r="AK31"/>
  <c r="AL30"/>
  <c r="AJ32"/>
  <c r="AK27"/>
  <c r="AJ19"/>
  <c r="AI24"/>
  <c r="AI25" s="1"/>
  <c r="AE53"/>
  <c r="AJ21" i="3"/>
  <c r="AI26"/>
  <c r="AL25"/>
  <c r="AL23"/>
  <c r="AM24"/>
  <c r="AE47"/>
  <c r="AJ17"/>
  <c r="AJ18" s="1"/>
  <c r="AK16"/>
  <c r="AK10"/>
  <c r="AK12" s="1"/>
  <c r="AL9"/>
  <c r="AC54"/>
  <c r="AI25" i="2"/>
  <c r="AI26" s="1"/>
  <c r="AJ24"/>
  <c r="AK17"/>
  <c r="AL16"/>
  <c r="AJ9"/>
  <c r="AI10"/>
  <c r="AI12" s="1"/>
  <c r="AF47"/>
  <c r="AK16" i="1"/>
  <c r="AJ17"/>
  <c r="AJ18" s="1"/>
  <c r="AJ19" s="1"/>
  <c r="AI23"/>
  <c r="AI25" s="1"/>
  <c r="AM13"/>
  <c r="AF51" i="4"/>
  <c r="AD50" i="3"/>
  <c r="AD51" s="1"/>
  <c r="AD53" s="1"/>
  <c r="AE46"/>
  <c r="AE49" s="1"/>
  <c r="AC52"/>
  <c r="AF45"/>
  <c r="AE46" i="1"/>
  <c r="AE49" s="1"/>
  <c r="AE50" s="1"/>
  <c r="AC52"/>
  <c r="AC53"/>
  <c r="AC54" s="1"/>
  <c r="AF43" i="2"/>
  <c r="AF44" s="1"/>
  <c r="AJ4" i="3"/>
  <c r="AF45" i="1"/>
  <c r="AF43"/>
  <c r="AF44" s="1"/>
  <c r="AD51"/>
  <c r="AE44" i="3"/>
  <c r="AJ13" i="2"/>
  <c r="AI18"/>
  <c r="AY9" i="1"/>
  <c r="AY10" s="1"/>
  <c r="AY12" s="1"/>
  <c r="AG26"/>
  <c r="AG38" s="1"/>
  <c r="AK24"/>
  <c r="AF50" i="4"/>
  <c r="AG44"/>
  <c r="AG49" s="1"/>
  <c r="AG19" i="3"/>
  <c r="AG38"/>
  <c r="AG43" s="1"/>
  <c r="AG38" i="2"/>
  <c r="AG43" s="1"/>
  <c r="AH19"/>
  <c r="AF47" i="1" l="1"/>
  <c r="AD54" i="3"/>
  <c r="AF47"/>
  <c r="AM29" i="4"/>
  <c r="AN22"/>
  <c r="AL15"/>
  <c r="AK16"/>
  <c r="AK18" s="1"/>
  <c r="AL10"/>
  <c r="AL12" s="1"/>
  <c r="AM9"/>
  <c r="AL31"/>
  <c r="AM30"/>
  <c r="AL27"/>
  <c r="AK32"/>
  <c r="AK19"/>
  <c r="AJ24"/>
  <c r="AJ25" s="1"/>
  <c r="AF53"/>
  <c r="AK21" i="3"/>
  <c r="AJ26"/>
  <c r="AN24"/>
  <c r="AM25"/>
  <c r="AM23"/>
  <c r="AK17"/>
  <c r="AK18" s="1"/>
  <c r="AL16"/>
  <c r="AL10"/>
  <c r="AL12" s="1"/>
  <c r="AM9"/>
  <c r="AJ25" i="2"/>
  <c r="AJ26" s="1"/>
  <c r="AK24"/>
  <c r="AL17"/>
  <c r="AM16"/>
  <c r="AJ10"/>
  <c r="AJ12" s="1"/>
  <c r="AK9"/>
  <c r="AK17" i="1"/>
  <c r="AK18" s="1"/>
  <c r="AK19" s="1"/>
  <c r="AL16"/>
  <c r="AJ23"/>
  <c r="AJ25" s="1"/>
  <c r="AN13"/>
  <c r="AG51" i="4"/>
  <c r="AD52" i="3"/>
  <c r="AE50"/>
  <c r="AE51" s="1"/>
  <c r="AE53" s="1"/>
  <c r="AF46"/>
  <c r="AF49" s="1"/>
  <c r="AF46" i="1"/>
  <c r="AF49" s="1"/>
  <c r="AF50" s="1"/>
  <c r="AD52"/>
  <c r="AD53"/>
  <c r="AD54" s="1"/>
  <c r="AG45" i="2"/>
  <c r="AG47" s="1"/>
  <c r="AK4" i="3"/>
  <c r="AG45" i="1"/>
  <c r="AG43"/>
  <c r="AG44" s="1"/>
  <c r="AE51"/>
  <c r="AG45" i="3"/>
  <c r="AJ18" i="2"/>
  <c r="AK13"/>
  <c r="AZ9" i="1"/>
  <c r="AZ10" s="1"/>
  <c r="AZ12" s="1"/>
  <c r="AH26"/>
  <c r="AH38" s="1"/>
  <c r="AL24"/>
  <c r="AG50" i="4"/>
  <c r="AH44"/>
  <c r="AH49" s="1"/>
  <c r="AH38" i="3"/>
  <c r="AH43" s="1"/>
  <c r="AH19"/>
  <c r="AF44"/>
  <c r="AG44" i="2"/>
  <c r="AH38"/>
  <c r="AH45" s="1"/>
  <c r="AI19"/>
  <c r="AG47" i="1" l="1"/>
  <c r="AE54" i="3"/>
  <c r="AG47"/>
  <c r="AO22" i="4"/>
  <c r="AN29"/>
  <c r="AL16"/>
  <c r="AL18" s="1"/>
  <c r="AM15"/>
  <c r="AM10"/>
  <c r="AM12" s="1"/>
  <c r="AN9"/>
  <c r="AN30"/>
  <c r="AM31"/>
  <c r="AM27"/>
  <c r="AL32"/>
  <c r="AL19"/>
  <c r="AK24"/>
  <c r="AK25" s="1"/>
  <c r="AG53"/>
  <c r="AL21" i="3"/>
  <c r="AK26"/>
  <c r="AO24"/>
  <c r="AN25"/>
  <c r="AN23"/>
  <c r="AL17"/>
  <c r="AL18" s="1"/>
  <c r="AM16"/>
  <c r="AM10"/>
  <c r="AM12" s="1"/>
  <c r="AN9"/>
  <c r="AK25" i="2"/>
  <c r="AK26" s="1"/>
  <c r="AL24"/>
  <c r="AM17"/>
  <c r="AN16"/>
  <c r="AK10"/>
  <c r="AK12" s="1"/>
  <c r="AL9"/>
  <c r="AH47"/>
  <c r="AL17" i="1"/>
  <c r="AL18" s="1"/>
  <c r="AL19" s="1"/>
  <c r="AM16"/>
  <c r="AK23"/>
  <c r="AK25" s="1"/>
  <c r="AO13"/>
  <c r="AH51" i="4"/>
  <c r="AE52" i="3"/>
  <c r="AG46"/>
  <c r="AG49" s="1"/>
  <c r="AH45"/>
  <c r="AG46" i="1"/>
  <c r="AG49" s="1"/>
  <c r="AG50" s="1"/>
  <c r="AE52"/>
  <c r="AE53"/>
  <c r="AE54" s="1"/>
  <c r="AH43" i="2"/>
  <c r="AH44" s="1"/>
  <c r="AL4" i="3"/>
  <c r="AH45" i="1"/>
  <c r="AH43"/>
  <c r="AH44" s="1"/>
  <c r="AF51"/>
  <c r="AG44" i="3"/>
  <c r="AK18" i="2"/>
  <c r="AL13"/>
  <c r="BA9" i="1"/>
  <c r="BA10" s="1"/>
  <c r="BA12" s="1"/>
  <c r="AM24"/>
  <c r="AI26"/>
  <c r="AI38" s="1"/>
  <c r="AI44" i="4"/>
  <c r="AI49" s="1"/>
  <c r="AH50"/>
  <c r="AI19" i="3"/>
  <c r="AI38"/>
  <c r="AI43" s="1"/>
  <c r="AF50"/>
  <c r="AJ19" i="2"/>
  <c r="AI38"/>
  <c r="AI43" s="1"/>
  <c r="AH47" i="1" l="1"/>
  <c r="AH47" i="3"/>
  <c r="AP22" i="4"/>
  <c r="AO29"/>
  <c r="AN15"/>
  <c r="AM16"/>
  <c r="AM18" s="1"/>
  <c r="AO9"/>
  <c r="AN10"/>
  <c r="AN12" s="1"/>
  <c r="AO30"/>
  <c r="AN31"/>
  <c r="AN27"/>
  <c r="AM32"/>
  <c r="AM19"/>
  <c r="AL24"/>
  <c r="AL25" s="1"/>
  <c r="AH53"/>
  <c r="AM21" i="3"/>
  <c r="AL26"/>
  <c r="AP24"/>
  <c r="AO25"/>
  <c r="AO23"/>
  <c r="AN16"/>
  <c r="AM17"/>
  <c r="AM18" s="1"/>
  <c r="AO9"/>
  <c r="AN10"/>
  <c r="AN12" s="1"/>
  <c r="AL25" i="2"/>
  <c r="AL26" s="1"/>
  <c r="AM24"/>
  <c r="AN17"/>
  <c r="AO16"/>
  <c r="AL10"/>
  <c r="AL12" s="1"/>
  <c r="AM9"/>
  <c r="AL23" i="1"/>
  <c r="AL25" s="1"/>
  <c r="AM23"/>
  <c r="AM25" s="1"/>
  <c r="AM17"/>
  <c r="AM18" s="1"/>
  <c r="AM19" s="1"/>
  <c r="AN16"/>
  <c r="AP13"/>
  <c r="AI45" i="3"/>
  <c r="AI51" i="4"/>
  <c r="AI52" s="1"/>
  <c r="AI55" s="1"/>
  <c r="AH46" i="3"/>
  <c r="AH49" s="1"/>
  <c r="AG50"/>
  <c r="AG51" s="1"/>
  <c r="AG53" s="1"/>
  <c r="AH46" i="1"/>
  <c r="AH49" s="1"/>
  <c r="AH50" s="1"/>
  <c r="AF52"/>
  <c r="AF53"/>
  <c r="AF54" s="1"/>
  <c r="AI45" i="2"/>
  <c r="AI47" s="1"/>
  <c r="AM4" i="3"/>
  <c r="AF51"/>
  <c r="AF53" s="1"/>
  <c r="AF54" s="1"/>
  <c r="AI45" i="1"/>
  <c r="AI43"/>
  <c r="AI44" s="1"/>
  <c r="AG51"/>
  <c r="AG53" s="1"/>
  <c r="AL18" i="2"/>
  <c r="AM13"/>
  <c r="AN24" i="1"/>
  <c r="BB9"/>
  <c r="BB10" s="1"/>
  <c r="BB12" s="1"/>
  <c r="AJ26"/>
  <c r="AJ38" s="1"/>
  <c r="AJ44" i="4"/>
  <c r="AJ49" s="1"/>
  <c r="AI50"/>
  <c r="AJ38" i="3"/>
  <c r="AJ43" s="1"/>
  <c r="AJ19"/>
  <c r="AH44"/>
  <c r="AI44" i="2"/>
  <c r="AJ38"/>
  <c r="AJ45" s="1"/>
  <c r="AK19"/>
  <c r="AI47" i="1" l="1"/>
  <c r="AI47" i="3"/>
  <c r="AQ22" i="4"/>
  <c r="AP29"/>
  <c r="AN16"/>
  <c r="AN18" s="1"/>
  <c r="AO15"/>
  <c r="AO10"/>
  <c r="AO12" s="1"/>
  <c r="AP9"/>
  <c r="AP30"/>
  <c r="AO31"/>
  <c r="AN32"/>
  <c r="AO27"/>
  <c r="AN19"/>
  <c r="AM24"/>
  <c r="AM25" s="1"/>
  <c r="AI53"/>
  <c r="AN21" i="3"/>
  <c r="AM26"/>
  <c r="AQ24"/>
  <c r="AP25"/>
  <c r="AP23"/>
  <c r="AP9"/>
  <c r="AO10"/>
  <c r="AO12" s="1"/>
  <c r="AO16"/>
  <c r="AN17"/>
  <c r="AN18" s="1"/>
  <c r="AN24" i="2"/>
  <c r="AM25"/>
  <c r="AM26" s="1"/>
  <c r="AO17"/>
  <c r="AP16"/>
  <c r="AN9"/>
  <c r="AM10"/>
  <c r="AM12" s="1"/>
  <c r="AJ47"/>
  <c r="AN17" i="1"/>
  <c r="AN18" s="1"/>
  <c r="AN19" s="1"/>
  <c r="AO16"/>
  <c r="AQ13"/>
  <c r="AJ51" i="4"/>
  <c r="AJ52" s="1"/>
  <c r="AJ55" s="1"/>
  <c r="AI46" i="3"/>
  <c r="AI49" s="1"/>
  <c r="AG54"/>
  <c r="AG54" i="1"/>
  <c r="AG52"/>
  <c r="AI46"/>
  <c r="AI49" s="1"/>
  <c r="AI50" s="1"/>
  <c r="AF52" i="3"/>
  <c r="AG52" s="1"/>
  <c r="AI46" i="2"/>
  <c r="AI49" s="1"/>
  <c r="AI50" s="1"/>
  <c r="AI51" s="1"/>
  <c r="AI53" s="1"/>
  <c r="AJ43"/>
  <c r="AJ44" s="1"/>
  <c r="AN4" i="3"/>
  <c r="AJ45" i="1"/>
  <c r="AJ43"/>
  <c r="AJ44" s="1"/>
  <c r="AH51"/>
  <c r="AN13" i="2"/>
  <c r="AM18"/>
  <c r="BC9" i="1"/>
  <c r="BC10" s="1"/>
  <c r="BC12" s="1"/>
  <c r="AK26"/>
  <c r="AK38" s="1"/>
  <c r="AO24"/>
  <c r="AI56" i="4"/>
  <c r="AI57" s="1"/>
  <c r="AI59" s="1"/>
  <c r="AK44"/>
  <c r="AK49" s="1"/>
  <c r="AJ50"/>
  <c r="AI44" i="3"/>
  <c r="AK19"/>
  <c r="AH50"/>
  <c r="AH51" s="1"/>
  <c r="AH53" s="1"/>
  <c r="AK38"/>
  <c r="AK43" s="1"/>
  <c r="AL19" i="2"/>
  <c r="AK38"/>
  <c r="AK43" s="1"/>
  <c r="AJ47" i="1" l="1"/>
  <c r="AQ29" i="4"/>
  <c r="AR22"/>
  <c r="AP15"/>
  <c r="AO16"/>
  <c r="AO18" s="1"/>
  <c r="AP10"/>
  <c r="AP12" s="1"/>
  <c r="AQ9"/>
  <c r="AQ30"/>
  <c r="AP31"/>
  <c r="AP27"/>
  <c r="AO32"/>
  <c r="AO19"/>
  <c r="AN24"/>
  <c r="AN25" s="1"/>
  <c r="AJ53"/>
  <c r="AN26" i="3"/>
  <c r="AO21"/>
  <c r="AQ23"/>
  <c r="AQ25" s="1"/>
  <c r="AR24"/>
  <c r="AP16"/>
  <c r="AO17"/>
  <c r="AO18" s="1"/>
  <c r="AQ9"/>
  <c r="AP10"/>
  <c r="AP12" s="1"/>
  <c r="AN25" i="2"/>
  <c r="AN26" s="1"/>
  <c r="AO24"/>
  <c r="AQ16"/>
  <c r="AP17"/>
  <c r="AO9"/>
  <c r="AN10"/>
  <c r="AN12" s="1"/>
  <c r="AO17" i="1"/>
  <c r="AO18" s="1"/>
  <c r="AO19" s="1"/>
  <c r="AP16"/>
  <c r="AN23"/>
  <c r="AN25" s="1"/>
  <c r="AR13"/>
  <c r="AK45" i="2"/>
  <c r="AK46" s="1"/>
  <c r="AK49" s="1"/>
  <c r="AH52" i="1"/>
  <c r="AK51" i="4"/>
  <c r="AK52" s="1"/>
  <c r="AK55" s="1"/>
  <c r="AH54" i="3"/>
  <c r="AJ44"/>
  <c r="AJ45"/>
  <c r="AJ47" s="1"/>
  <c r="AJ46" i="2"/>
  <c r="AJ49" s="1"/>
  <c r="AJ50" s="1"/>
  <c r="AJ51" s="1"/>
  <c r="AJ53" s="1"/>
  <c r="AJ46" i="1"/>
  <c r="AJ49" s="1"/>
  <c r="AJ50" s="1"/>
  <c r="AH53"/>
  <c r="AH54" s="1"/>
  <c r="AO4" i="3"/>
  <c r="AH52"/>
  <c r="AK45" i="1"/>
  <c r="AK43"/>
  <c r="AK44" s="1"/>
  <c r="AI51"/>
  <c r="AI53" s="1"/>
  <c r="AK45" i="3"/>
  <c r="AO13" i="2"/>
  <c r="AN18"/>
  <c r="AP24" i="1"/>
  <c r="BD9"/>
  <c r="BD10" s="1"/>
  <c r="BD12" s="1"/>
  <c r="AL26"/>
  <c r="AL38" s="1"/>
  <c r="AJ56" i="4"/>
  <c r="AJ57" s="1"/>
  <c r="AJ59" s="1"/>
  <c r="AL44"/>
  <c r="AL49" s="1"/>
  <c r="AK50"/>
  <c r="AL19" i="3"/>
  <c r="AL38"/>
  <c r="AL43" s="1"/>
  <c r="AI50"/>
  <c r="AI51" s="1"/>
  <c r="AI53" s="1"/>
  <c r="AK44" i="2"/>
  <c r="AL38"/>
  <c r="AL43" s="1"/>
  <c r="AM19"/>
  <c r="AK47" i="1" l="1"/>
  <c r="AR29" i="4"/>
  <c r="AS22"/>
  <c r="AQ15"/>
  <c r="AP16"/>
  <c r="AP18" s="1"/>
  <c r="AR9"/>
  <c r="AQ10"/>
  <c r="AQ12" s="1"/>
  <c r="AQ31"/>
  <c r="AR30"/>
  <c r="AQ27"/>
  <c r="AP32"/>
  <c r="AP19"/>
  <c r="AO24"/>
  <c r="AO25" s="1"/>
  <c r="AK53"/>
  <c r="AP21" i="3"/>
  <c r="AO26"/>
  <c r="AR25"/>
  <c r="AR23"/>
  <c r="AS24"/>
  <c r="AQ16"/>
  <c r="AP17"/>
  <c r="AP18" s="1"/>
  <c r="AR9"/>
  <c r="AQ10"/>
  <c r="AQ12" s="1"/>
  <c r="AK47"/>
  <c r="AP24" i="2"/>
  <c r="AO25"/>
  <c r="AO26" s="1"/>
  <c r="AR16"/>
  <c r="AQ17"/>
  <c r="AP9"/>
  <c r="AO10"/>
  <c r="AO12" s="1"/>
  <c r="AK47"/>
  <c r="AP17" i="1"/>
  <c r="AP18" s="1"/>
  <c r="AP19" s="1"/>
  <c r="AQ16"/>
  <c r="AO23"/>
  <c r="AO25" s="1"/>
  <c r="AS13"/>
  <c r="AL51" i="4"/>
  <c r="AL52" s="1"/>
  <c r="AL55" s="1"/>
  <c r="AI54" i="3"/>
  <c r="AK46"/>
  <c r="AK49" s="1"/>
  <c r="AJ46"/>
  <c r="AJ49" s="1"/>
  <c r="AJ50" s="1"/>
  <c r="AJ51" s="1"/>
  <c r="AJ53" s="1"/>
  <c r="AL45" i="2"/>
  <c r="AK46" i="1"/>
  <c r="AK49" s="1"/>
  <c r="AK50" s="1"/>
  <c r="AI52" i="3"/>
  <c r="AP4"/>
  <c r="AI52" i="1"/>
  <c r="AI54"/>
  <c r="AL45"/>
  <c r="AL43"/>
  <c r="AL44" s="1"/>
  <c r="AJ51"/>
  <c r="AJ53" s="1"/>
  <c r="AL45" i="3"/>
  <c r="AP13" i="2"/>
  <c r="AO18"/>
  <c r="BE9" i="1"/>
  <c r="BE10" s="1"/>
  <c r="BE12" s="1"/>
  <c r="AQ24"/>
  <c r="AM26"/>
  <c r="AM38" s="1"/>
  <c r="AM44" i="4"/>
  <c r="AM49" s="1"/>
  <c r="AK56"/>
  <c r="AK57" s="1"/>
  <c r="AK59" s="1"/>
  <c r="AL50"/>
  <c r="AM19" i="3"/>
  <c r="AM38"/>
  <c r="AM43" s="1"/>
  <c r="AK44"/>
  <c r="AL44" i="2"/>
  <c r="AK50"/>
  <c r="AK51" s="1"/>
  <c r="AK53" s="1"/>
  <c r="AN19"/>
  <c r="AM38"/>
  <c r="AM43" s="1"/>
  <c r="AL47" i="1" l="1"/>
  <c r="AS29" i="4"/>
  <c r="AT22"/>
  <c r="AR15"/>
  <c r="AQ16"/>
  <c r="AQ18" s="1"/>
  <c r="AS9"/>
  <c r="AR10"/>
  <c r="AR12" s="1"/>
  <c r="AR31"/>
  <c r="AS30"/>
  <c r="AQ32"/>
  <c r="AR27"/>
  <c r="AQ19"/>
  <c r="AP24"/>
  <c r="AP25" s="1"/>
  <c r="AL53"/>
  <c r="AP26" i="3"/>
  <c r="AQ21"/>
  <c r="AS25"/>
  <c r="AS23"/>
  <c r="AT24"/>
  <c r="AS9"/>
  <c r="AR10"/>
  <c r="AR12" s="1"/>
  <c r="AR16"/>
  <c r="AQ17"/>
  <c r="AQ18" s="1"/>
  <c r="AL47"/>
  <c r="AQ24" i="2"/>
  <c r="AP25"/>
  <c r="AP26" s="1"/>
  <c r="AS16"/>
  <c r="AR17"/>
  <c r="AQ9"/>
  <c r="AP10"/>
  <c r="AP12" s="1"/>
  <c r="AL47"/>
  <c r="AR16" i="1"/>
  <c r="AQ17"/>
  <c r="AQ18" s="1"/>
  <c r="AQ19" s="1"/>
  <c r="AP23"/>
  <c r="AP25" s="1"/>
  <c r="AT13"/>
  <c r="AL46" i="2"/>
  <c r="AL49" s="1"/>
  <c r="AL50" s="1"/>
  <c r="AL51" s="1"/>
  <c r="AL53" s="1"/>
  <c r="AM51" i="4"/>
  <c r="AJ54" i="3"/>
  <c r="AJ52"/>
  <c r="AL46"/>
  <c r="AL49" s="1"/>
  <c r="AM45" i="2"/>
  <c r="AL46" i="1"/>
  <c r="AL49" s="1"/>
  <c r="AL50" s="1"/>
  <c r="AJ52"/>
  <c r="AJ54"/>
  <c r="AQ4" i="3"/>
  <c r="AM45" i="1"/>
  <c r="AM43"/>
  <c r="AM44" s="1"/>
  <c r="AK51"/>
  <c r="AK53" s="1"/>
  <c r="AL44" i="3"/>
  <c r="AM45"/>
  <c r="AQ13" i="2"/>
  <c r="AP18"/>
  <c r="AR24" i="1"/>
  <c r="AN26"/>
  <c r="AN38" s="1"/>
  <c r="BF9"/>
  <c r="BF10" s="1"/>
  <c r="BF12" s="1"/>
  <c r="AL56" i="4"/>
  <c r="AL57" s="1"/>
  <c r="AL59" s="1"/>
  <c r="AN44"/>
  <c r="AN49" s="1"/>
  <c r="AM50"/>
  <c r="AK50" i="3"/>
  <c r="AN19"/>
  <c r="AN38"/>
  <c r="AN43" s="1"/>
  <c r="AM44" i="2"/>
  <c r="AO19"/>
  <c r="AN38"/>
  <c r="AN43" s="1"/>
  <c r="AM47" i="1" l="1"/>
  <c r="AT29" i="4"/>
  <c r="AU22"/>
  <c r="AR16"/>
  <c r="AR18" s="1"/>
  <c r="AS15"/>
  <c r="AS10"/>
  <c r="AS12" s="1"/>
  <c r="AT9"/>
  <c r="AS31"/>
  <c r="AT30"/>
  <c r="AS27"/>
  <c r="AR32"/>
  <c r="AR19"/>
  <c r="AQ24"/>
  <c r="AQ25" s="1"/>
  <c r="AM53"/>
  <c r="AQ26" i="3"/>
  <c r="AR21"/>
  <c r="AT25"/>
  <c r="AT23"/>
  <c r="AU24"/>
  <c r="AR17"/>
  <c r="AR18" s="1"/>
  <c r="AS16"/>
  <c r="AS10"/>
  <c r="AS12" s="1"/>
  <c r="AT9"/>
  <c r="AM47"/>
  <c r="AQ25" i="2"/>
  <c r="AQ26" s="1"/>
  <c r="AR24"/>
  <c r="AS17"/>
  <c r="AT16"/>
  <c r="AR9"/>
  <c r="AQ10"/>
  <c r="AQ12" s="1"/>
  <c r="AM47"/>
  <c r="AS16" i="1"/>
  <c r="AR17"/>
  <c r="AR18" s="1"/>
  <c r="AR19" s="1"/>
  <c r="AQ23"/>
  <c r="AQ25" s="1"/>
  <c r="AU13"/>
  <c r="AN51" i="4"/>
  <c r="AL50" i="3"/>
  <c r="AL51" s="1"/>
  <c r="AL53" s="1"/>
  <c r="AN45"/>
  <c r="AM46"/>
  <c r="AM49" s="1"/>
  <c r="AM46" i="2"/>
  <c r="AM49" s="1"/>
  <c r="AM50" s="1"/>
  <c r="AM51" s="1"/>
  <c r="AM53" s="1"/>
  <c r="AK52" i="1"/>
  <c r="AM46"/>
  <c r="AM49" s="1"/>
  <c r="AM50" s="1"/>
  <c r="AK54"/>
  <c r="AN45" i="2"/>
  <c r="AR4" i="3"/>
  <c r="AK51"/>
  <c r="AK53" s="1"/>
  <c r="AK54" s="1"/>
  <c r="AN45" i="1"/>
  <c r="AN43"/>
  <c r="AN44" s="1"/>
  <c r="AL51"/>
  <c r="AM44" i="3"/>
  <c r="AR13" i="2"/>
  <c r="AQ18"/>
  <c r="AS24" i="1"/>
  <c r="BG9"/>
  <c r="BG10" s="1"/>
  <c r="BG12" s="1"/>
  <c r="AO26"/>
  <c r="AO38" s="1"/>
  <c r="AO44" i="4"/>
  <c r="AO49" s="1"/>
  <c r="AN50"/>
  <c r="AO38" i="3"/>
  <c r="AO43" s="1"/>
  <c r="AO19"/>
  <c r="AN44" i="2"/>
  <c r="AO38"/>
  <c r="AO43" s="1"/>
  <c r="AP19"/>
  <c r="AN46" l="1"/>
  <c r="AN49" s="1"/>
  <c r="AN50" s="1"/>
  <c r="AN51" s="1"/>
  <c r="AN53" s="1"/>
  <c r="AN47" i="1"/>
  <c r="AV22" i="4"/>
  <c r="AS16"/>
  <c r="AS18" s="1"/>
  <c r="AT15"/>
  <c r="AT10"/>
  <c r="AT12" s="1"/>
  <c r="AU9"/>
  <c r="AT27"/>
  <c r="AS32"/>
  <c r="AT31"/>
  <c r="AU30"/>
  <c r="AS19"/>
  <c r="AR24"/>
  <c r="AR25" s="1"/>
  <c r="AN53"/>
  <c r="AO51"/>
  <c r="AS21" i="3"/>
  <c r="AR26"/>
  <c r="AV24"/>
  <c r="AU23"/>
  <c r="AU25" s="1"/>
  <c r="AS17"/>
  <c r="AS18" s="1"/>
  <c r="AT16"/>
  <c r="AT10"/>
  <c r="AT12" s="1"/>
  <c r="AU9"/>
  <c r="AN47"/>
  <c r="AR25" i="2"/>
  <c r="AR26" s="1"/>
  <c r="AS24"/>
  <c r="AT17"/>
  <c r="AU16"/>
  <c r="AR10"/>
  <c r="AR12" s="1"/>
  <c r="AS9"/>
  <c r="AN47"/>
  <c r="AS17" i="1"/>
  <c r="AS18" s="1"/>
  <c r="AS19" s="1"/>
  <c r="AT16"/>
  <c r="AR23"/>
  <c r="AR25" s="1"/>
  <c r="AV13"/>
  <c r="AL54" i="3"/>
  <c r="AN46"/>
  <c r="AN49" s="1"/>
  <c r="AK52"/>
  <c r="AL52" s="1"/>
  <c r="AM50"/>
  <c r="AM51" s="1"/>
  <c r="AM53" s="1"/>
  <c r="AO45" i="2"/>
  <c r="AN46" i="1"/>
  <c r="AN49" s="1"/>
  <c r="AN50" s="1"/>
  <c r="AL52"/>
  <c r="AL53"/>
  <c r="AL54" s="1"/>
  <c r="AS4" i="3"/>
  <c r="AO45" i="1"/>
  <c r="AO43"/>
  <c r="AO44" s="1"/>
  <c r="AM51"/>
  <c r="AO45" i="3"/>
  <c r="AN44"/>
  <c r="AR18" i="2"/>
  <c r="AS13"/>
  <c r="AP26" i="1"/>
  <c r="AP38" s="1"/>
  <c r="AT24"/>
  <c r="BH9"/>
  <c r="BH10" s="1"/>
  <c r="BH12" s="1"/>
  <c r="AP44" i="4"/>
  <c r="AP49" s="1"/>
  <c r="AO50"/>
  <c r="AP19" i="3"/>
  <c r="AP38"/>
  <c r="AP43" s="1"/>
  <c r="AO44" i="2"/>
  <c r="AP38"/>
  <c r="AP43" s="1"/>
  <c r="AQ19"/>
  <c r="AO47" i="1" l="1"/>
  <c r="AO47" i="2"/>
  <c r="AU29" i="4"/>
  <c r="AW22"/>
  <c r="AV29"/>
  <c r="AT16"/>
  <c r="AT18" s="1"/>
  <c r="AU15"/>
  <c r="AU10"/>
  <c r="AU12" s="1"/>
  <c r="AV9"/>
  <c r="AU27"/>
  <c r="AT32"/>
  <c r="AV30"/>
  <c r="AU31"/>
  <c r="AO53"/>
  <c r="AT19"/>
  <c r="AS24"/>
  <c r="AS25" s="1"/>
  <c r="AT21" i="3"/>
  <c r="AS26"/>
  <c r="AW24"/>
  <c r="AV25"/>
  <c r="AV23"/>
  <c r="AT17"/>
  <c r="AT18" s="1"/>
  <c r="AU16"/>
  <c r="AU10"/>
  <c r="AU12" s="1"/>
  <c r="AV9"/>
  <c r="AO47"/>
  <c r="AS25" i="2"/>
  <c r="AS26" s="1"/>
  <c r="AT24"/>
  <c r="AU17"/>
  <c r="AV16"/>
  <c r="AS10"/>
  <c r="AS12" s="1"/>
  <c r="AT9"/>
  <c r="AT17" i="1"/>
  <c r="AT18" s="1"/>
  <c r="AT19" s="1"/>
  <c r="AU16"/>
  <c r="AS23"/>
  <c r="AS25" s="1"/>
  <c r="AW13"/>
  <c r="AP51" i="4"/>
  <c r="AO46" i="3"/>
  <c r="AO49" s="1"/>
  <c r="AM54"/>
  <c r="AM52"/>
  <c r="AP45"/>
  <c r="AN50"/>
  <c r="AN51" s="1"/>
  <c r="AN53" s="1"/>
  <c r="AO46" i="2"/>
  <c r="AO49" s="1"/>
  <c r="AO50" s="1"/>
  <c r="AO51" s="1"/>
  <c r="AO53" s="1"/>
  <c r="AO46" i="1"/>
  <c r="AO49" s="1"/>
  <c r="AO50" s="1"/>
  <c r="AM52"/>
  <c r="AM53"/>
  <c r="AM54" s="1"/>
  <c r="AP45" i="2"/>
  <c r="AT4" i="3"/>
  <c r="AP45" i="1"/>
  <c r="AP43"/>
  <c r="AP44" s="1"/>
  <c r="AN51"/>
  <c r="AS18" i="2"/>
  <c r="AT13"/>
  <c r="AQ26" i="1"/>
  <c r="AQ38" s="1"/>
  <c r="AU24"/>
  <c r="BI9"/>
  <c r="BI10" s="1"/>
  <c r="BI12" s="1"/>
  <c r="AP50" i="4"/>
  <c r="AQ44"/>
  <c r="AQ49" s="1"/>
  <c r="AQ38" i="3"/>
  <c r="AQ43" s="1"/>
  <c r="AO44"/>
  <c r="AQ19"/>
  <c r="AP44" i="2"/>
  <c r="AQ38"/>
  <c r="AQ45" s="1"/>
  <c r="AR19"/>
  <c r="AP47" i="1" l="1"/>
  <c r="AP47" i="2"/>
  <c r="AQ47" s="1"/>
  <c r="AX22" i="4"/>
  <c r="AU16"/>
  <c r="AU18" s="1"/>
  <c r="AV15"/>
  <c r="AP53"/>
  <c r="AW9"/>
  <c r="AV10"/>
  <c r="AV12" s="1"/>
  <c r="AV27"/>
  <c r="AU32"/>
  <c r="AW30"/>
  <c r="AV31"/>
  <c r="AU19"/>
  <c r="AT24"/>
  <c r="AT25" s="1"/>
  <c r="AU21" i="3"/>
  <c r="AT26"/>
  <c r="AX24"/>
  <c r="AW23"/>
  <c r="AW25" s="1"/>
  <c r="AV16"/>
  <c r="AU17"/>
  <c r="AU18" s="1"/>
  <c r="AW9"/>
  <c r="AV10"/>
  <c r="AV12" s="1"/>
  <c r="AP47"/>
  <c r="AT25" i="2"/>
  <c r="AT26" s="1"/>
  <c r="AU24"/>
  <c r="AV17"/>
  <c r="AW16"/>
  <c r="AT10"/>
  <c r="AT12" s="1"/>
  <c r="AU9"/>
  <c r="AT23" i="1"/>
  <c r="AT25" s="1"/>
  <c r="AU17"/>
  <c r="AU18" s="1"/>
  <c r="AU19" s="1"/>
  <c r="AV16"/>
  <c r="AX13"/>
  <c r="AQ51" i="4"/>
  <c r="AN54" i="3"/>
  <c r="AP46"/>
  <c r="AP49" s="1"/>
  <c r="AP44"/>
  <c r="AP46" i="1"/>
  <c r="AP49" s="1"/>
  <c r="AP50" s="1"/>
  <c r="AN52" i="3"/>
  <c r="AN52" i="1"/>
  <c r="AN53"/>
  <c r="AN54" s="1"/>
  <c r="AP46" i="2"/>
  <c r="AP49" s="1"/>
  <c r="AP50" s="1"/>
  <c r="AP51" s="1"/>
  <c r="AP53" s="1"/>
  <c r="AQ43"/>
  <c r="AQ44" s="1"/>
  <c r="AU4" i="3"/>
  <c r="AQ45" i="1"/>
  <c r="AQ43"/>
  <c r="AQ44" s="1"/>
  <c r="AO51"/>
  <c r="AT18" i="2"/>
  <c r="AU13"/>
  <c r="AR26" i="1"/>
  <c r="AR38" s="1"/>
  <c r="AV24"/>
  <c r="BJ9"/>
  <c r="BJ10" s="1"/>
  <c r="BJ12" s="1"/>
  <c r="AR44" i="4"/>
  <c r="AR49" s="1"/>
  <c r="AQ50"/>
  <c r="AR38" i="3"/>
  <c r="AR43" s="1"/>
  <c r="AR19"/>
  <c r="AO50"/>
  <c r="AS19" i="2"/>
  <c r="AR38"/>
  <c r="AR45" s="1"/>
  <c r="AQ47" i="1" l="1"/>
  <c r="AR47" i="2"/>
  <c r="AW29" i="4"/>
  <c r="AW31" s="1"/>
  <c r="AY22"/>
  <c r="AV16"/>
  <c r="AV18" s="1"/>
  <c r="AW15"/>
  <c r="AQ53"/>
  <c r="AW10"/>
  <c r="AW12" s="1"/>
  <c r="AX9"/>
  <c r="AV32"/>
  <c r="AW27"/>
  <c r="AX30"/>
  <c r="AV19"/>
  <c r="AU24"/>
  <c r="AU25" s="1"/>
  <c r="AV21" i="3"/>
  <c r="AU26"/>
  <c r="AY24"/>
  <c r="AX25"/>
  <c r="AX23"/>
  <c r="AW16"/>
  <c r="AV17"/>
  <c r="AV18" s="1"/>
  <c r="AX9"/>
  <c r="AW10"/>
  <c r="AW12" s="1"/>
  <c r="AV24" i="2"/>
  <c r="AU25"/>
  <c r="AU26" s="1"/>
  <c r="AW17"/>
  <c r="AX16"/>
  <c r="AV9"/>
  <c r="AU10"/>
  <c r="AU12" s="1"/>
  <c r="AV17" i="1"/>
  <c r="AV18" s="1"/>
  <c r="AV19" s="1"/>
  <c r="AW16"/>
  <c r="AU23"/>
  <c r="AU25" s="1"/>
  <c r="AY13"/>
  <c r="AR51" i="4"/>
  <c r="AR45" i="3"/>
  <c r="AP50"/>
  <c r="AP51" s="1"/>
  <c r="AP53" s="1"/>
  <c r="AQ44"/>
  <c r="AQ45"/>
  <c r="AQ47" s="1"/>
  <c r="AQ46" i="2"/>
  <c r="AQ49" s="1"/>
  <c r="AQ50" s="1"/>
  <c r="AQ51" s="1"/>
  <c r="AQ53" s="1"/>
  <c r="AR46"/>
  <c r="AR49" s="1"/>
  <c r="AQ46" i="1"/>
  <c r="AQ49" s="1"/>
  <c r="AQ50" s="1"/>
  <c r="AO52"/>
  <c r="AO53"/>
  <c r="AO54" s="1"/>
  <c r="AR43" i="2"/>
  <c r="AR44" s="1"/>
  <c r="AV4" i="3"/>
  <c r="AO51"/>
  <c r="AR45" i="1"/>
  <c r="AR43"/>
  <c r="AR44" s="1"/>
  <c r="AP51"/>
  <c r="AV13" i="2"/>
  <c r="AU18"/>
  <c r="AS26" i="1"/>
  <c r="AS38" s="1"/>
  <c r="BK9"/>
  <c r="BK10" s="1"/>
  <c r="BK12" s="1"/>
  <c r="AW24"/>
  <c r="AS44" i="4"/>
  <c r="AS49" s="1"/>
  <c r="AR50"/>
  <c r="AS38" i="3"/>
  <c r="AS43" s="1"/>
  <c r="AS19"/>
  <c r="AS38" i="2"/>
  <c r="AS45" s="1"/>
  <c r="AT19"/>
  <c r="AR47" i="1" l="1"/>
  <c r="AS47" i="2"/>
  <c r="AX29" i="4"/>
  <c r="AX31" s="1"/>
  <c r="AY29"/>
  <c r="AZ22"/>
  <c r="AX15"/>
  <c r="AW16"/>
  <c r="AW18" s="1"/>
  <c r="AR53"/>
  <c r="AY9"/>
  <c r="AX10"/>
  <c r="AX12" s="1"/>
  <c r="AX27"/>
  <c r="AW32"/>
  <c r="AY30"/>
  <c r="AW19"/>
  <c r="AV24"/>
  <c r="AV25" s="1"/>
  <c r="AV26" i="3"/>
  <c r="AW21"/>
  <c r="AY23"/>
  <c r="AY25" s="1"/>
  <c r="AZ24"/>
  <c r="AY9"/>
  <c r="AX10"/>
  <c r="AX12" s="1"/>
  <c r="AX16"/>
  <c r="AW17"/>
  <c r="AW18" s="1"/>
  <c r="AR47"/>
  <c r="AW24" i="2"/>
  <c r="AV25"/>
  <c r="AV26" s="1"/>
  <c r="AY16"/>
  <c r="AX17"/>
  <c r="AW9"/>
  <c r="AV10"/>
  <c r="AV12" s="1"/>
  <c r="AW17" i="1"/>
  <c r="AW18" s="1"/>
  <c r="AW19" s="1"/>
  <c r="AX16"/>
  <c r="AV23"/>
  <c r="AV25" s="1"/>
  <c r="AZ13"/>
  <c r="AS45" i="3"/>
  <c r="AR52" i="4"/>
  <c r="AR55" s="1"/>
  <c r="AR56" s="1"/>
  <c r="AR57" s="1"/>
  <c r="AR59" s="1"/>
  <c r="AQ46" i="3"/>
  <c r="AQ49" s="1"/>
  <c r="AQ50" s="1"/>
  <c r="AQ51" s="1"/>
  <c r="AS51" i="4"/>
  <c r="AS52" s="1"/>
  <c r="AS55" s="1"/>
  <c r="AR46" i="3"/>
  <c r="AR49" s="1"/>
  <c r="AR50" i="2"/>
  <c r="AR51" s="1"/>
  <c r="AR53" s="1"/>
  <c r="AR46" i="1"/>
  <c r="AR49" s="1"/>
  <c r="AR50" s="1"/>
  <c r="AO52" i="3"/>
  <c r="AP52" s="1"/>
  <c r="AO53"/>
  <c r="AO54" s="1"/>
  <c r="AP54" s="1"/>
  <c r="AP52" i="1"/>
  <c r="AP53"/>
  <c r="AP54" s="1"/>
  <c r="AS43" i="2"/>
  <c r="AS44" s="1"/>
  <c r="AW4" i="3"/>
  <c r="AS45" i="1"/>
  <c r="AS43"/>
  <c r="AS44" s="1"/>
  <c r="AQ51"/>
  <c r="AW13" i="2"/>
  <c r="AV18"/>
  <c r="AT26" i="1"/>
  <c r="AT38" s="1"/>
  <c r="AX24"/>
  <c r="AS50" i="4"/>
  <c r="AT44"/>
  <c r="AT49" s="1"/>
  <c r="AT38" i="3"/>
  <c r="AT43" s="1"/>
  <c r="AR44"/>
  <c r="AT19"/>
  <c r="AT38" i="2"/>
  <c r="AT43" s="1"/>
  <c r="AU19"/>
  <c r="AS47" i="1" l="1"/>
  <c r="AZ29" i="4"/>
  <c r="BA22"/>
  <c r="AY15"/>
  <c r="AX16"/>
  <c r="AX18" s="1"/>
  <c r="AY10"/>
  <c r="AY12" s="1"/>
  <c r="AZ9"/>
  <c r="AY27"/>
  <c r="AX32"/>
  <c r="AY31"/>
  <c r="AZ30"/>
  <c r="AX19"/>
  <c r="AW24"/>
  <c r="AW25" s="1"/>
  <c r="AS53"/>
  <c r="AX21" i="3"/>
  <c r="AW26"/>
  <c r="AZ25"/>
  <c r="AZ23"/>
  <c r="BA24"/>
  <c r="AY16"/>
  <c r="AX17"/>
  <c r="AX18" s="1"/>
  <c r="AZ9"/>
  <c r="AY10"/>
  <c r="AY12" s="1"/>
  <c r="AS47"/>
  <c r="AX24" i="2"/>
  <c r="AW25"/>
  <c r="AW26" s="1"/>
  <c r="AZ16"/>
  <c r="AY17"/>
  <c r="AX9"/>
  <c r="AW10"/>
  <c r="AW12" s="1"/>
  <c r="AX17" i="1"/>
  <c r="AX18" s="1"/>
  <c r="AX19" s="1"/>
  <c r="AY16"/>
  <c r="AW23"/>
  <c r="AW25" s="1"/>
  <c r="BA13"/>
  <c r="AS44" i="3"/>
  <c r="AS46"/>
  <c r="AS49" s="1"/>
  <c r="AT51" i="4"/>
  <c r="AS46" i="1"/>
  <c r="AS49" s="1"/>
  <c r="AS50" s="1"/>
  <c r="AQ52" i="3"/>
  <c r="AQ53"/>
  <c r="AQ54" s="1"/>
  <c r="AQ52" i="1"/>
  <c r="AQ53"/>
  <c r="AQ54" s="1"/>
  <c r="AT45" i="2"/>
  <c r="AT47" s="1"/>
  <c r="AX4" i="3"/>
  <c r="AT45" i="1"/>
  <c r="AT43"/>
  <c r="AT44" s="1"/>
  <c r="AR51"/>
  <c r="AR53" s="1"/>
  <c r="AT45" i="3"/>
  <c r="AX13" i="2"/>
  <c r="AW18"/>
  <c r="AY24" i="1"/>
  <c r="AU26"/>
  <c r="AU38" s="1"/>
  <c r="AU44" i="4"/>
  <c r="AU49" s="1"/>
  <c r="AT50"/>
  <c r="AS56"/>
  <c r="AS57" s="1"/>
  <c r="AS59" s="1"/>
  <c r="AU38" i="3"/>
  <c r="AU43" s="1"/>
  <c r="AU19"/>
  <c r="AR50"/>
  <c r="AT44" i="2"/>
  <c r="AU38"/>
  <c r="AU45" s="1"/>
  <c r="AV19"/>
  <c r="AT47" i="1" l="1"/>
  <c r="BA29" i="4"/>
  <c r="BB22"/>
  <c r="AZ15"/>
  <c r="AY16"/>
  <c r="AY18" s="1"/>
  <c r="AT53"/>
  <c r="AZ10"/>
  <c r="AZ12" s="1"/>
  <c r="BA9"/>
  <c r="AZ27"/>
  <c r="AY32"/>
  <c r="AZ31"/>
  <c r="BA30"/>
  <c r="AY19"/>
  <c r="AX24"/>
  <c r="AX25" s="1"/>
  <c r="AY21" i="3"/>
  <c r="AX26"/>
  <c r="BA25"/>
  <c r="BA23"/>
  <c r="BB24"/>
  <c r="AZ16"/>
  <c r="AY17"/>
  <c r="AY18" s="1"/>
  <c r="BA9"/>
  <c r="AZ10"/>
  <c r="AZ12" s="1"/>
  <c r="AT47"/>
  <c r="AS50"/>
  <c r="AS51" s="1"/>
  <c r="AS53" s="1"/>
  <c r="AY24" i="2"/>
  <c r="AX25"/>
  <c r="AX26" s="1"/>
  <c r="BA16"/>
  <c r="AZ17"/>
  <c r="AY9"/>
  <c r="AX10"/>
  <c r="AX12" s="1"/>
  <c r="AU47"/>
  <c r="AZ16" i="1"/>
  <c r="AY17"/>
  <c r="AY18" s="1"/>
  <c r="AY19" s="1"/>
  <c r="AX23"/>
  <c r="AX25" s="1"/>
  <c r="BB13"/>
  <c r="AT52" i="4"/>
  <c r="AT55" s="1"/>
  <c r="AT56" s="1"/>
  <c r="AT57" s="1"/>
  <c r="AT59" s="1"/>
  <c r="AU51"/>
  <c r="AT46" i="3"/>
  <c r="AT49" s="1"/>
  <c r="AR52" i="1"/>
  <c r="AT46"/>
  <c r="AT49" s="1"/>
  <c r="AT50" s="1"/>
  <c r="AR54"/>
  <c r="AU43" i="2"/>
  <c r="AU44" s="1"/>
  <c r="AY4" i="3"/>
  <c r="AR51"/>
  <c r="AU45" i="1"/>
  <c r="AU43"/>
  <c r="AU44" s="1"/>
  <c r="AS51"/>
  <c r="AU45" i="3"/>
  <c r="AY13" i="2"/>
  <c r="AX18"/>
  <c r="AZ24" i="1"/>
  <c r="AV26"/>
  <c r="AV38" s="1"/>
  <c r="AU50" i="4"/>
  <c r="AV44"/>
  <c r="AV49" s="1"/>
  <c r="AT44" i="3"/>
  <c r="AV38"/>
  <c r="AV43" s="1"/>
  <c r="AV19"/>
  <c r="AV38" i="2"/>
  <c r="AV43" s="1"/>
  <c r="AW19"/>
  <c r="AU47" i="1" l="1"/>
  <c r="BB29" i="4"/>
  <c r="BC22"/>
  <c r="AZ16"/>
  <c r="AZ18" s="1"/>
  <c r="BA15"/>
  <c r="AU53"/>
  <c r="BA10"/>
  <c r="BA12" s="1"/>
  <c r="BB9"/>
  <c r="BA27"/>
  <c r="AZ32"/>
  <c r="BA31"/>
  <c r="BB30"/>
  <c r="AZ19"/>
  <c r="AY24"/>
  <c r="AY25" s="1"/>
  <c r="AZ21" i="3"/>
  <c r="AY26"/>
  <c r="BB25"/>
  <c r="BB23"/>
  <c r="BC24"/>
  <c r="AZ17"/>
  <c r="AZ18" s="1"/>
  <c r="BA16"/>
  <c r="BA10"/>
  <c r="BA12" s="1"/>
  <c r="BB9"/>
  <c r="AU47"/>
  <c r="AY25" i="2"/>
  <c r="AY26" s="1"/>
  <c r="AZ24"/>
  <c r="BA17"/>
  <c r="BB16"/>
  <c r="AZ9"/>
  <c r="AY10"/>
  <c r="AY12" s="1"/>
  <c r="BA16" i="1"/>
  <c r="AZ17"/>
  <c r="AZ18" s="1"/>
  <c r="AZ19" s="1"/>
  <c r="AY23"/>
  <c r="AY25" s="1"/>
  <c r="BC13"/>
  <c r="AV45" i="3"/>
  <c r="AU52" i="4"/>
  <c r="AU55" s="1"/>
  <c r="AU56" s="1"/>
  <c r="AU57" s="1"/>
  <c r="AU59" s="1"/>
  <c r="AV51"/>
  <c r="AU46" i="3"/>
  <c r="AU49" s="1"/>
  <c r="AU46" i="1"/>
  <c r="AU49" s="1"/>
  <c r="AU50" s="1"/>
  <c r="AR52" i="3"/>
  <c r="AS52" s="1"/>
  <c r="AR53"/>
  <c r="AR54" s="1"/>
  <c r="AS54" s="1"/>
  <c r="AS52" i="1"/>
  <c r="AS53"/>
  <c r="AS54" s="1"/>
  <c r="AV45" i="2"/>
  <c r="AV47" s="1"/>
  <c r="AZ4" i="3"/>
  <c r="AV45" i="1"/>
  <c r="AV43"/>
  <c r="AV44" s="1"/>
  <c r="AT51"/>
  <c r="AZ13" i="2"/>
  <c r="AY18"/>
  <c r="BA24" i="1"/>
  <c r="AW26"/>
  <c r="AW38" s="1"/>
  <c r="AW44" i="4"/>
  <c r="AW49" s="1"/>
  <c r="AV50"/>
  <c r="AU44" i="3"/>
  <c r="AW38"/>
  <c r="AW43" s="1"/>
  <c r="AT50"/>
  <c r="AW19"/>
  <c r="AV44" i="2"/>
  <c r="AX19"/>
  <c r="AW38"/>
  <c r="AW43" s="1"/>
  <c r="AV47" i="1" l="1"/>
  <c r="BC29" i="4"/>
  <c r="BD22"/>
  <c r="BA16"/>
  <c r="BA18" s="1"/>
  <c r="BB15"/>
  <c r="AV53"/>
  <c r="BB10"/>
  <c r="BB12" s="1"/>
  <c r="BC9"/>
  <c r="BB27"/>
  <c r="BA32"/>
  <c r="BB31"/>
  <c r="BC30"/>
  <c r="BA19"/>
  <c r="AZ24"/>
  <c r="AZ25" s="1"/>
  <c r="BA21" i="3"/>
  <c r="AZ26"/>
  <c r="BD24"/>
  <c r="BC25"/>
  <c r="BC23"/>
  <c r="BA17"/>
  <c r="BA18" s="1"/>
  <c r="BB16"/>
  <c r="BB10"/>
  <c r="BB12" s="1"/>
  <c r="BC9"/>
  <c r="AV47"/>
  <c r="AZ25" i="2"/>
  <c r="AZ26" s="1"/>
  <c r="BA24"/>
  <c r="BB17"/>
  <c r="BC16"/>
  <c r="AZ10"/>
  <c r="AZ12" s="1"/>
  <c r="BA9"/>
  <c r="BA17" i="1"/>
  <c r="BA18" s="1"/>
  <c r="BA19" s="1"/>
  <c r="BB16"/>
  <c r="AZ23"/>
  <c r="AZ25" s="1"/>
  <c r="BD13"/>
  <c r="AW51" i="4"/>
  <c r="AW53" s="1"/>
  <c r="AV52"/>
  <c r="AV55" s="1"/>
  <c r="AV56" s="1"/>
  <c r="AV57" s="1"/>
  <c r="AV59" s="1"/>
  <c r="AV46" i="3"/>
  <c r="AV49" s="1"/>
  <c r="AW45" i="2"/>
  <c r="AW47" s="1"/>
  <c r="AV46" i="1"/>
  <c r="AV49" s="1"/>
  <c r="AV50" s="1"/>
  <c r="AT52"/>
  <c r="AT53"/>
  <c r="AT54" s="1"/>
  <c r="BA4" i="3"/>
  <c r="AT51"/>
  <c r="AT53" s="1"/>
  <c r="AT54" s="1"/>
  <c r="AW45" i="1"/>
  <c r="AW43"/>
  <c r="AW44" s="1"/>
  <c r="AU51"/>
  <c r="AZ18" i="2"/>
  <c r="BA13"/>
  <c r="BB24" i="1"/>
  <c r="AX26"/>
  <c r="AX38" s="1"/>
  <c r="AX44" i="4"/>
  <c r="AX49" s="1"/>
  <c r="AW50"/>
  <c r="AX38" i="3"/>
  <c r="AX43" s="1"/>
  <c r="AV44"/>
  <c r="AX19"/>
  <c r="AU50"/>
  <c r="AU51" s="1"/>
  <c r="AU53" s="1"/>
  <c r="AW44" i="2"/>
  <c r="AX38"/>
  <c r="AX43" s="1"/>
  <c r="AY19"/>
  <c r="AW47" i="1" l="1"/>
  <c r="BE22" i="4"/>
  <c r="BC15"/>
  <c r="BB16"/>
  <c r="BB18" s="1"/>
  <c r="BC10"/>
  <c r="BC12" s="1"/>
  <c r="BD9"/>
  <c r="BC27"/>
  <c r="BB32"/>
  <c r="BD30"/>
  <c r="BC31"/>
  <c r="BB19"/>
  <c r="BA24"/>
  <c r="BA25" s="1"/>
  <c r="BB21" i="3"/>
  <c r="BA26"/>
  <c r="BE24"/>
  <c r="BD25"/>
  <c r="BD23"/>
  <c r="BB17"/>
  <c r="BB18" s="1"/>
  <c r="BC16"/>
  <c r="BC10"/>
  <c r="BC12" s="1"/>
  <c r="BD9"/>
  <c r="BA25" i="2"/>
  <c r="BA26" s="1"/>
  <c r="BB24"/>
  <c r="BC17"/>
  <c r="BD16"/>
  <c r="BA10"/>
  <c r="BA12" s="1"/>
  <c r="BB9"/>
  <c r="BB17" i="1"/>
  <c r="BB18" s="1"/>
  <c r="BB19" s="1"/>
  <c r="BC16"/>
  <c r="BA23"/>
  <c r="BA25" s="1"/>
  <c r="BE13"/>
  <c r="AX51" i="4"/>
  <c r="AX53" s="1"/>
  <c r="AW44" i="3"/>
  <c r="AW45"/>
  <c r="AW47" s="1"/>
  <c r="AW46" i="1"/>
  <c r="AW49" s="1"/>
  <c r="AW50" s="1"/>
  <c r="AU54" i="3"/>
  <c r="AT52"/>
  <c r="AU52" s="1"/>
  <c r="AU52" i="1"/>
  <c r="AU53"/>
  <c r="AU54" s="1"/>
  <c r="AX45" i="2"/>
  <c r="AX47" s="1"/>
  <c r="BB4" i="3"/>
  <c r="AX45" i="1"/>
  <c r="AX43"/>
  <c r="AX44" s="1"/>
  <c r="AV51"/>
  <c r="AV53" s="1"/>
  <c r="AX45" i="3"/>
  <c r="BA18" i="2"/>
  <c r="BB13"/>
  <c r="AY26" i="1"/>
  <c r="AY38" s="1"/>
  <c r="BC24"/>
  <c r="AY44" i="4"/>
  <c r="AY49" s="1"/>
  <c r="AX50"/>
  <c r="AY38" i="3"/>
  <c r="AY43" s="1"/>
  <c r="AV50"/>
  <c r="AV51" s="1"/>
  <c r="AY19"/>
  <c r="AX44" i="2"/>
  <c r="AY38"/>
  <c r="AZ19"/>
  <c r="AX47" i="1" l="1"/>
  <c r="BD29" i="4"/>
  <c r="BD31" s="1"/>
  <c r="BF22"/>
  <c r="BC16"/>
  <c r="BC18" s="1"/>
  <c r="BD15"/>
  <c r="BD10"/>
  <c r="BD12" s="1"/>
  <c r="BE9"/>
  <c r="BD27"/>
  <c r="BC32"/>
  <c r="BE30"/>
  <c r="BC19"/>
  <c r="BB24"/>
  <c r="BB25" s="1"/>
  <c r="BC21" i="3"/>
  <c r="BB26"/>
  <c r="BF24"/>
  <c r="BE25"/>
  <c r="BE23"/>
  <c r="BE9"/>
  <c r="BD10"/>
  <c r="BD12" s="1"/>
  <c r="BD16"/>
  <c r="BC17"/>
  <c r="BC18" s="1"/>
  <c r="AX47"/>
  <c r="BB25" i="2"/>
  <c r="BB26" s="1"/>
  <c r="BC24"/>
  <c r="BD17"/>
  <c r="BE16"/>
  <c r="BB10"/>
  <c r="BB12" s="1"/>
  <c r="BC9"/>
  <c r="AY45"/>
  <c r="AY47" s="1"/>
  <c r="BC17" i="1"/>
  <c r="BC18" s="1"/>
  <c r="BC19" s="1"/>
  <c r="BD16"/>
  <c r="BB23"/>
  <c r="BB25" s="1"/>
  <c r="BF13"/>
  <c r="AY51" i="4"/>
  <c r="AY53" s="1"/>
  <c r="AX46" i="3"/>
  <c r="AX49" s="1"/>
  <c r="AW46"/>
  <c r="AW49" s="1"/>
  <c r="AW50" s="1"/>
  <c r="AW51" s="1"/>
  <c r="AW53" s="1"/>
  <c r="AX46" i="1"/>
  <c r="AX49" s="1"/>
  <c r="AX50" s="1"/>
  <c r="AV52" i="3"/>
  <c r="AV53"/>
  <c r="AV54" s="1"/>
  <c r="AV54" i="1"/>
  <c r="AV52"/>
  <c r="AY43" i="2"/>
  <c r="AY44" s="1"/>
  <c r="BC4" i="3"/>
  <c r="AY45" i="1"/>
  <c r="AY43"/>
  <c r="AY44" s="1"/>
  <c r="AW51"/>
  <c r="AY45" i="3"/>
  <c r="AX44"/>
  <c r="BB18" i="2"/>
  <c r="BC13"/>
  <c r="BD24" i="1"/>
  <c r="AZ26"/>
  <c r="AZ38" s="1"/>
  <c r="AY50" i="4"/>
  <c r="AZ44"/>
  <c r="AZ49" s="1"/>
  <c r="AZ19" i="3"/>
  <c r="AZ38"/>
  <c r="AZ43" s="1"/>
  <c r="BA19" i="2"/>
  <c r="AZ38"/>
  <c r="AZ43" s="1"/>
  <c r="AY47" i="1" l="1"/>
  <c r="BE29" i="4"/>
  <c r="BE31" s="1"/>
  <c r="BG22"/>
  <c r="BD16"/>
  <c r="BD18" s="1"/>
  <c r="BE15"/>
  <c r="BE10"/>
  <c r="BE12" s="1"/>
  <c r="BF9"/>
  <c r="BD32"/>
  <c r="BE27"/>
  <c r="BF30"/>
  <c r="BD19"/>
  <c r="BC24"/>
  <c r="BC25" s="1"/>
  <c r="BD21" i="3"/>
  <c r="BC26"/>
  <c r="BG24"/>
  <c r="BF25"/>
  <c r="BF23"/>
  <c r="AY47"/>
  <c r="BF9"/>
  <c r="BE10"/>
  <c r="BE12" s="1"/>
  <c r="BE16"/>
  <c r="BD17"/>
  <c r="BD18" s="1"/>
  <c r="BD24" i="2"/>
  <c r="BC25"/>
  <c r="BC26" s="1"/>
  <c r="BE17"/>
  <c r="BF16"/>
  <c r="BD9"/>
  <c r="BC10"/>
  <c r="BC12" s="1"/>
  <c r="BD17" i="1"/>
  <c r="BD18" s="1"/>
  <c r="BD19" s="1"/>
  <c r="BE16"/>
  <c r="BC23"/>
  <c r="BC25" s="1"/>
  <c r="BG13"/>
  <c r="AZ51" i="4"/>
  <c r="AZ53" s="1"/>
  <c r="AW52" i="3"/>
  <c r="AW54"/>
  <c r="AY46"/>
  <c r="AY49" s="1"/>
  <c r="AX50"/>
  <c r="AX51" s="1"/>
  <c r="AX53" s="1"/>
  <c r="AZ45" i="2"/>
  <c r="AZ47" s="1"/>
  <c r="AY46" i="1"/>
  <c r="AY49" s="1"/>
  <c r="AY50" s="1"/>
  <c r="AW52"/>
  <c r="AW53"/>
  <c r="AW54" s="1"/>
  <c r="BD4" i="3"/>
  <c r="AZ45" i="1"/>
  <c r="AZ43"/>
  <c r="AZ44" s="1"/>
  <c r="AX51"/>
  <c r="AZ45" i="3"/>
  <c r="AY44"/>
  <c r="BD13" i="2"/>
  <c r="BC18"/>
  <c r="BA26" i="1"/>
  <c r="BA38" s="1"/>
  <c r="BE24"/>
  <c r="AZ50" i="4"/>
  <c r="BA44"/>
  <c r="BA49" s="1"/>
  <c r="BA38" i="3"/>
  <c r="BA43" s="1"/>
  <c r="BA19"/>
  <c r="AZ44" i="2"/>
  <c r="BA38"/>
  <c r="BA43" s="1"/>
  <c r="BB19"/>
  <c r="AZ47" i="1" l="1"/>
  <c r="AZ47" i="3"/>
  <c r="BF29" i="4"/>
  <c r="BG29"/>
  <c r="BH22"/>
  <c r="BF15"/>
  <c r="BE16"/>
  <c r="BE18" s="1"/>
  <c r="BG9"/>
  <c r="BF10"/>
  <c r="BF12" s="1"/>
  <c r="BG30"/>
  <c r="BF31"/>
  <c r="BF27"/>
  <c r="BE32"/>
  <c r="BE19"/>
  <c r="BD24"/>
  <c r="BD25" s="1"/>
  <c r="BD26" i="3"/>
  <c r="BE21"/>
  <c r="BG23"/>
  <c r="BG25" s="1"/>
  <c r="BH24"/>
  <c r="BG9"/>
  <c r="BF10"/>
  <c r="BF12" s="1"/>
  <c r="BF16"/>
  <c r="BE17"/>
  <c r="BE18" s="1"/>
  <c r="BE24" i="2"/>
  <c r="BD25"/>
  <c r="BD26" s="1"/>
  <c r="BG16"/>
  <c r="BF17"/>
  <c r="BE9"/>
  <c r="BD10"/>
  <c r="BD12" s="1"/>
  <c r="BE17" i="1"/>
  <c r="BE18" s="1"/>
  <c r="BE19" s="1"/>
  <c r="BF16"/>
  <c r="BD23"/>
  <c r="BD25" s="1"/>
  <c r="BH13"/>
  <c r="BA51" i="4"/>
  <c r="BA53" s="1"/>
  <c r="AX54" i="3"/>
  <c r="AZ46"/>
  <c r="AZ49" s="1"/>
  <c r="AY50"/>
  <c r="AY51" s="1"/>
  <c r="AZ46" i="1"/>
  <c r="AZ49" s="1"/>
  <c r="AZ50" s="1"/>
  <c r="AX52" i="3"/>
  <c r="AX52" i="1"/>
  <c r="AX53"/>
  <c r="AX54" s="1"/>
  <c r="BA45" i="2"/>
  <c r="BA47" s="1"/>
  <c r="BE4" i="3"/>
  <c r="BA45" i="1"/>
  <c r="BA43"/>
  <c r="BA44" s="1"/>
  <c r="AY51"/>
  <c r="BA45" i="3"/>
  <c r="BE13" i="2"/>
  <c r="BD18"/>
  <c r="BB26" i="1"/>
  <c r="BB38" s="1"/>
  <c r="BF24"/>
  <c r="BA50" i="4"/>
  <c r="BB44"/>
  <c r="BB49" s="1"/>
  <c r="BB19" i="3"/>
  <c r="BB38"/>
  <c r="BB43" s="1"/>
  <c r="AZ44"/>
  <c r="BA44" i="2"/>
  <c r="BC19"/>
  <c r="BB38"/>
  <c r="BA47" i="1" l="1"/>
  <c r="BA47" i="3"/>
  <c r="BH29" i="4"/>
  <c r="BI22"/>
  <c r="BF16"/>
  <c r="BF18" s="1"/>
  <c r="BG15"/>
  <c r="BG10"/>
  <c r="BG12" s="1"/>
  <c r="BH9"/>
  <c r="BG31"/>
  <c r="BH30"/>
  <c r="BG27"/>
  <c r="BF32"/>
  <c r="BF19"/>
  <c r="BE24"/>
  <c r="BE25" s="1"/>
  <c r="BF21" i="3"/>
  <c r="BE26"/>
  <c r="BH25"/>
  <c r="BH23"/>
  <c r="BI24"/>
  <c r="BG16"/>
  <c r="BF17"/>
  <c r="BF18" s="1"/>
  <c r="BH9"/>
  <c r="BG10"/>
  <c r="BG12" s="1"/>
  <c r="BF24" i="2"/>
  <c r="BE25"/>
  <c r="BE26" s="1"/>
  <c r="BH16"/>
  <c r="BG17"/>
  <c r="BF9"/>
  <c r="BE10"/>
  <c r="BE12" s="1"/>
  <c r="BF17" i="1"/>
  <c r="BF18" s="1"/>
  <c r="BF19" s="1"/>
  <c r="BG16"/>
  <c r="BE23"/>
  <c r="BE25" s="1"/>
  <c r="BI13"/>
  <c r="BB51" i="4"/>
  <c r="BB52" s="1"/>
  <c r="BB55" s="1"/>
  <c r="BA46" i="3"/>
  <c r="BA49" s="1"/>
  <c r="AY53"/>
  <c r="AY54" s="1"/>
  <c r="AY52"/>
  <c r="BA46" i="1"/>
  <c r="BA49" s="1"/>
  <c r="BA50" s="1"/>
  <c r="AY52"/>
  <c r="AY53"/>
  <c r="AY54" s="1"/>
  <c r="BB43" i="2"/>
  <c r="BB44" s="1"/>
  <c r="BB45"/>
  <c r="BB47" s="1"/>
  <c r="BF4" i="3"/>
  <c r="BB45" i="1"/>
  <c r="BB43"/>
  <c r="BB44" s="1"/>
  <c r="AZ51"/>
  <c r="BB45" i="3"/>
  <c r="BF13" i="2"/>
  <c r="BE18"/>
  <c r="BG24" i="1"/>
  <c r="BC26"/>
  <c r="BC38" s="1"/>
  <c r="BC44" i="4"/>
  <c r="BC49" s="1"/>
  <c r="BB50"/>
  <c r="BC19" i="3"/>
  <c r="BC38"/>
  <c r="BC43" s="1"/>
  <c r="BA44"/>
  <c r="AZ50"/>
  <c r="BC38" i="2"/>
  <c r="BC43" s="1"/>
  <c r="BD19"/>
  <c r="BB47" i="1" l="1"/>
  <c r="BB47" i="3"/>
  <c r="BI29" i="4"/>
  <c r="BJ22"/>
  <c r="BH15"/>
  <c r="BG16"/>
  <c r="BG18" s="1"/>
  <c r="BH10"/>
  <c r="BH12" s="1"/>
  <c r="BI9"/>
  <c r="BH31"/>
  <c r="BI30"/>
  <c r="BG32"/>
  <c r="BH27"/>
  <c r="BG19"/>
  <c r="BF24"/>
  <c r="BF25" s="1"/>
  <c r="BB53"/>
  <c r="BG21" i="3"/>
  <c r="BF26"/>
  <c r="BI23"/>
  <c r="BI25" s="1"/>
  <c r="BJ24"/>
  <c r="BI9"/>
  <c r="BH10"/>
  <c r="BH12" s="1"/>
  <c r="BH16"/>
  <c r="BG17"/>
  <c r="BG18" s="1"/>
  <c r="BG24" i="2"/>
  <c r="BF25"/>
  <c r="BF26" s="1"/>
  <c r="BI16"/>
  <c r="BH17"/>
  <c r="BG9"/>
  <c r="BF10"/>
  <c r="BF12" s="1"/>
  <c r="BH16" i="1"/>
  <c r="BG17"/>
  <c r="BG18" s="1"/>
  <c r="BG19" s="1"/>
  <c r="BF23"/>
  <c r="BF25" s="1"/>
  <c r="BJ13"/>
  <c r="BC51" i="4"/>
  <c r="BC52" s="1"/>
  <c r="BC55" s="1"/>
  <c r="BB46" i="3"/>
  <c r="BB49" s="1"/>
  <c r="BC45"/>
  <c r="BB46" i="1"/>
  <c r="BB49" s="1"/>
  <c r="BB50" s="1"/>
  <c r="AZ52"/>
  <c r="AZ53"/>
  <c r="AZ54" s="1"/>
  <c r="BC45" i="2"/>
  <c r="BC47" s="1"/>
  <c r="BG4" i="3"/>
  <c r="AZ51"/>
  <c r="AZ53" s="1"/>
  <c r="AZ54" s="1"/>
  <c r="BC45" i="1"/>
  <c r="BC43"/>
  <c r="BC44" s="1"/>
  <c r="BA51"/>
  <c r="BG13" i="2"/>
  <c r="BF18"/>
  <c r="BD26" i="1"/>
  <c r="BD38" s="1"/>
  <c r="BH24"/>
  <c r="BD44" i="4"/>
  <c r="BD49" s="1"/>
  <c r="BC50"/>
  <c r="BB56"/>
  <c r="BB57" s="1"/>
  <c r="BB59" s="1"/>
  <c r="BD19" i="3"/>
  <c r="BA50"/>
  <c r="BB44"/>
  <c r="BD38"/>
  <c r="BD43" s="1"/>
  <c r="BC44" i="2"/>
  <c r="BE19"/>
  <c r="BD38"/>
  <c r="BC47" i="1" l="1"/>
  <c r="BC47" i="3"/>
  <c r="BJ29" i="4"/>
  <c r="BK22"/>
  <c r="BH16"/>
  <c r="BH18" s="1"/>
  <c r="BI15"/>
  <c r="BJ9"/>
  <c r="BI10"/>
  <c r="BI12" s="1"/>
  <c r="BI27"/>
  <c r="BH32"/>
  <c r="BI31"/>
  <c r="BJ30"/>
  <c r="BH19"/>
  <c r="BG24"/>
  <c r="BG25" s="1"/>
  <c r="BC53"/>
  <c r="BG26" i="3"/>
  <c r="BH21"/>
  <c r="BJ25"/>
  <c r="BJ23"/>
  <c r="BK24"/>
  <c r="BI10"/>
  <c r="BI12" s="1"/>
  <c r="BJ9"/>
  <c r="BH17"/>
  <c r="BH18" s="1"/>
  <c r="BI16"/>
  <c r="BG25" i="2"/>
  <c r="BG26" s="1"/>
  <c r="BH24"/>
  <c r="BI17"/>
  <c r="BJ16"/>
  <c r="BH9"/>
  <c r="BG10"/>
  <c r="BG12" s="1"/>
  <c r="BD45"/>
  <c r="BD47" s="1"/>
  <c r="BI16" i="1"/>
  <c r="BH17"/>
  <c r="BH18" s="1"/>
  <c r="BH19" s="1"/>
  <c r="BG23"/>
  <c r="BG25" s="1"/>
  <c r="BK13"/>
  <c r="BD51" i="4"/>
  <c r="BD52" s="1"/>
  <c r="BD55" s="1"/>
  <c r="AZ52" i="3"/>
  <c r="BC46"/>
  <c r="BC49" s="1"/>
  <c r="BC44"/>
  <c r="BC46" i="1"/>
  <c r="BC49" s="1"/>
  <c r="BC50" s="1"/>
  <c r="BA52"/>
  <c r="BA53"/>
  <c r="BA54" s="1"/>
  <c r="BD43" i="2"/>
  <c r="BD44" s="1"/>
  <c r="BH4" i="3"/>
  <c r="BA51"/>
  <c r="BA53" s="1"/>
  <c r="BA54" s="1"/>
  <c r="BD45" i="1"/>
  <c r="BD43"/>
  <c r="BD44" s="1"/>
  <c r="BB51"/>
  <c r="BD45" i="3"/>
  <c r="BH13" i="2"/>
  <c r="BG18"/>
  <c r="BE26" i="1"/>
  <c r="BE38" s="1"/>
  <c r="BI24"/>
  <c r="BD50" i="4"/>
  <c r="BE44"/>
  <c r="BE49" s="1"/>
  <c r="BC56"/>
  <c r="BC57" s="1"/>
  <c r="BC59" s="1"/>
  <c r="BE19" i="3"/>
  <c r="BE38"/>
  <c r="BE43" s="1"/>
  <c r="BB50"/>
  <c r="BB51" s="1"/>
  <c r="BB53" s="1"/>
  <c r="BE38" i="2"/>
  <c r="BE43" s="1"/>
  <c r="BF19"/>
  <c r="BD47" i="1" l="1"/>
  <c r="BD47" i="3"/>
  <c r="BK29" i="4"/>
  <c r="BI16"/>
  <c r="BI18" s="1"/>
  <c r="BJ15"/>
  <c r="BK9"/>
  <c r="BK10" s="1"/>
  <c r="BK12" s="1"/>
  <c r="BJ10"/>
  <c r="BJ12" s="1"/>
  <c r="BJ27"/>
  <c r="BI32"/>
  <c r="BJ31"/>
  <c r="BK30"/>
  <c r="BI19"/>
  <c r="BH24"/>
  <c r="BH25" s="1"/>
  <c r="BD53"/>
  <c r="BI21" i="3"/>
  <c r="BH26"/>
  <c r="BK25"/>
  <c r="BK23"/>
  <c r="BJ10"/>
  <c r="BJ12" s="1"/>
  <c r="BK9"/>
  <c r="BK10" s="1"/>
  <c r="BK12" s="1"/>
  <c r="BI17"/>
  <c r="BI18" s="1"/>
  <c r="BJ16"/>
  <c r="BH25" i="2"/>
  <c r="BH26" s="1"/>
  <c r="BI24"/>
  <c r="BJ17"/>
  <c r="BK16"/>
  <c r="BK17" s="1"/>
  <c r="BH10"/>
  <c r="BH12" s="1"/>
  <c r="BI9"/>
  <c r="BI23" i="1"/>
  <c r="BI25" s="1"/>
  <c r="BH23"/>
  <c r="BH25" s="1"/>
  <c r="BI17"/>
  <c r="BI18" s="1"/>
  <c r="BI19" s="1"/>
  <c r="BJ16"/>
  <c r="BE51" i="4"/>
  <c r="BC50" i="3"/>
  <c r="BC51" s="1"/>
  <c r="BC53" s="1"/>
  <c r="BA52"/>
  <c r="BB52" s="1"/>
  <c r="BD46"/>
  <c r="BD49" s="1"/>
  <c r="BB54"/>
  <c r="BD46" i="1"/>
  <c r="BD49" s="1"/>
  <c r="BD50" s="1"/>
  <c r="BB52"/>
  <c r="BB53"/>
  <c r="BB54" s="1"/>
  <c r="BE45" i="2"/>
  <c r="BE47" s="1"/>
  <c r="BI4" i="3"/>
  <c r="BE45" i="1"/>
  <c r="BE43"/>
  <c r="BE44" s="1"/>
  <c r="BC51"/>
  <c r="BC53" s="1"/>
  <c r="BH18" i="2"/>
  <c r="BI13"/>
  <c r="BJ24" i="1"/>
  <c r="BF26"/>
  <c r="BF38" s="1"/>
  <c r="BE50" i="4"/>
  <c r="BD56"/>
  <c r="BD57" s="1"/>
  <c r="BD59" s="1"/>
  <c r="BF44"/>
  <c r="BF49" s="1"/>
  <c r="BF19" i="3"/>
  <c r="BF38"/>
  <c r="BF43" s="1"/>
  <c r="BD44"/>
  <c r="BE44" i="2"/>
  <c r="BG19"/>
  <c r="BF38"/>
  <c r="BF43" s="1"/>
  <c r="BE47" i="1" l="1"/>
  <c r="BJ16" i="4"/>
  <c r="BJ18" s="1"/>
  <c r="BK15"/>
  <c r="BK16" s="1"/>
  <c r="BK18" s="1"/>
  <c r="BK27"/>
  <c r="BK32" s="1"/>
  <c r="BJ32"/>
  <c r="BK31"/>
  <c r="BJ19"/>
  <c r="BI24"/>
  <c r="BI25" s="1"/>
  <c r="BE53"/>
  <c r="BJ21" i="3"/>
  <c r="BI26"/>
  <c r="BJ17"/>
  <c r="BJ18" s="1"/>
  <c r="BK16"/>
  <c r="BK17" s="1"/>
  <c r="BK18" s="1"/>
  <c r="BI25" i="2"/>
  <c r="BI26" s="1"/>
  <c r="BJ24"/>
  <c r="BI10"/>
  <c r="BI12" s="1"/>
  <c r="BJ9"/>
  <c r="BJ17" i="1"/>
  <c r="BJ18" s="1"/>
  <c r="BJ19" s="1"/>
  <c r="BK16"/>
  <c r="BK17" s="1"/>
  <c r="BK18" s="1"/>
  <c r="BK19" s="1"/>
  <c r="BF51" i="4"/>
  <c r="BF52" s="1"/>
  <c r="BF55" s="1"/>
  <c r="BE52"/>
  <c r="BE55" s="1"/>
  <c r="BE56" s="1"/>
  <c r="BE57" s="1"/>
  <c r="BE59" s="1"/>
  <c r="BC52" i="3"/>
  <c r="BC54"/>
  <c r="BE44"/>
  <c r="BE45"/>
  <c r="BE47" s="1"/>
  <c r="BE46" i="1"/>
  <c r="BE49" s="1"/>
  <c r="BE50" s="1"/>
  <c r="BC54"/>
  <c r="BC52"/>
  <c r="BF45" i="2"/>
  <c r="BF47" s="1"/>
  <c r="BJ4" i="3"/>
  <c r="BF45" i="1"/>
  <c r="BF43"/>
  <c r="BF44" s="1"/>
  <c r="BD51"/>
  <c r="BF45" i="3"/>
  <c r="BI18" i="2"/>
  <c r="BJ13"/>
  <c r="BG26" i="1"/>
  <c r="BG38" s="1"/>
  <c r="BK24"/>
  <c r="BG44" i="4"/>
  <c r="BG49" s="1"/>
  <c r="BF50"/>
  <c r="BG19" i="3"/>
  <c r="BD50"/>
  <c r="BG38"/>
  <c r="BG43" s="1"/>
  <c r="BF44" i="2"/>
  <c r="BG38"/>
  <c r="BG45" s="1"/>
  <c r="BH19"/>
  <c r="BF47" i="1" l="1"/>
  <c r="BF47" i="3"/>
  <c r="BK19" i="4"/>
  <c r="BK24" s="1"/>
  <c r="BK25" s="1"/>
  <c r="BJ24"/>
  <c r="BJ25" s="1"/>
  <c r="BF53"/>
  <c r="BK21" i="3"/>
  <c r="BK26" s="1"/>
  <c r="BJ26"/>
  <c r="BJ25" i="2"/>
  <c r="BJ26" s="1"/>
  <c r="BK24"/>
  <c r="BJ10"/>
  <c r="BJ12" s="1"/>
  <c r="BK9"/>
  <c r="BK10" s="1"/>
  <c r="BK12" s="1"/>
  <c r="BG47"/>
  <c r="BJ23" i="1"/>
  <c r="BJ25" s="1"/>
  <c r="BK23"/>
  <c r="BK25" s="1"/>
  <c r="BF46"/>
  <c r="BF49" s="1"/>
  <c r="BF50" s="1"/>
  <c r="BG51" i="4"/>
  <c r="BF46" i="3"/>
  <c r="BF49" s="1"/>
  <c r="BE46"/>
  <c r="BE49" s="1"/>
  <c r="BE50" s="1"/>
  <c r="BE51" s="1"/>
  <c r="BE53" s="1"/>
  <c r="BD52" i="1"/>
  <c r="BD53"/>
  <c r="BD54" s="1"/>
  <c r="BG43" i="2"/>
  <c r="BG44" s="1"/>
  <c r="BK4" i="3"/>
  <c r="BD51"/>
  <c r="BD53" s="1"/>
  <c r="BD54" s="1"/>
  <c r="BG45" i="1"/>
  <c r="BG43"/>
  <c r="BG44" s="1"/>
  <c r="BE51"/>
  <c r="BG45" i="3"/>
  <c r="BK13" i="2"/>
  <c r="BK18" s="1"/>
  <c r="BJ18"/>
  <c r="BH26" i="1"/>
  <c r="BH38" s="1"/>
  <c r="BG50" i="4"/>
  <c r="BH44"/>
  <c r="BH49" s="1"/>
  <c r="BF56"/>
  <c r="BF57" s="1"/>
  <c r="BF59" s="1"/>
  <c r="BH19" i="3"/>
  <c r="BH38"/>
  <c r="BH43" s="1"/>
  <c r="BF44"/>
  <c r="BI19" i="2"/>
  <c r="BH38"/>
  <c r="BH43" s="1"/>
  <c r="BG47" i="1" l="1"/>
  <c r="BG47" i="3"/>
  <c r="BG53" i="4"/>
  <c r="BH53" s="1"/>
  <c r="BK25" i="2"/>
  <c r="BK26" s="1"/>
  <c r="BH51" i="4"/>
  <c r="BD52" i="3"/>
  <c r="BE52" s="1"/>
  <c r="BE54"/>
  <c r="BG46"/>
  <c r="BG49" s="1"/>
  <c r="BG46" i="1"/>
  <c r="BG49" s="1"/>
  <c r="BG50" s="1"/>
  <c r="BE52"/>
  <c r="BE53"/>
  <c r="BE54" s="1"/>
  <c r="BH45" i="2"/>
  <c r="BH47" s="1"/>
  <c r="BH45" i="1"/>
  <c r="BH43"/>
  <c r="BH44" s="1"/>
  <c r="BF51"/>
  <c r="BF53" s="1"/>
  <c r="BH45" i="3"/>
  <c r="BI26" i="1"/>
  <c r="BI38" s="1"/>
  <c r="BH50" i="4"/>
  <c r="BI44"/>
  <c r="BI49" s="1"/>
  <c r="BI19" i="3"/>
  <c r="BI38"/>
  <c r="BI43" s="1"/>
  <c r="BF50"/>
  <c r="BG44"/>
  <c r="BH44" i="2"/>
  <c r="BK19"/>
  <c r="BJ19"/>
  <c r="BI38"/>
  <c r="BI43" s="1"/>
  <c r="BH47" i="1" l="1"/>
  <c r="BH47" i="3"/>
  <c r="BI51" i="4"/>
  <c r="BI53" s="1"/>
  <c r="BH46" i="3"/>
  <c r="BH49" s="1"/>
  <c r="BF54" i="1"/>
  <c r="BF52"/>
  <c r="BH46"/>
  <c r="BH49" s="1"/>
  <c r="BH50" s="1"/>
  <c r="BI45" i="2"/>
  <c r="BI47" s="1"/>
  <c r="BF51" i="3"/>
  <c r="BF53" s="1"/>
  <c r="BF54" s="1"/>
  <c r="BI45" i="1"/>
  <c r="BI43"/>
  <c r="BI44" s="1"/>
  <c r="BG51"/>
  <c r="BI45" i="3"/>
  <c r="BK26" i="1"/>
  <c r="BK38" s="1"/>
  <c r="BJ26"/>
  <c r="BJ38" s="1"/>
  <c r="BI50" i="4"/>
  <c r="BJ44"/>
  <c r="BJ49" s="1"/>
  <c r="BJ19" i="3"/>
  <c r="BK19"/>
  <c r="BG50"/>
  <c r="BG51" s="1"/>
  <c r="BG53" s="1"/>
  <c r="BH44"/>
  <c r="BJ38"/>
  <c r="BJ43" s="1"/>
  <c r="BK38"/>
  <c r="BK43" s="1"/>
  <c r="BI44" i="2"/>
  <c r="BJ38"/>
  <c r="BJ43" s="1"/>
  <c r="BI47" i="1" l="1"/>
  <c r="BI47" i="3"/>
  <c r="BI46"/>
  <c r="BI49" s="1"/>
  <c r="BJ51" i="4"/>
  <c r="BJ53" s="1"/>
  <c r="BF52" i="3"/>
  <c r="BG52" s="1"/>
  <c r="BI46" i="1"/>
  <c r="BI49" s="1"/>
  <c r="BI50" s="1"/>
  <c r="BG54" i="3"/>
  <c r="BG52" i="1"/>
  <c r="BG53"/>
  <c r="BG54" s="1"/>
  <c r="BJ45" i="2"/>
  <c r="BJ47" s="1"/>
  <c r="BJ45" i="1"/>
  <c r="BJ43"/>
  <c r="BJ44" s="1"/>
  <c r="BK45"/>
  <c r="BK43"/>
  <c r="BK44" s="1"/>
  <c r="BH51"/>
  <c r="BK45" i="3"/>
  <c r="BJ45"/>
  <c r="BJ50" i="4"/>
  <c r="BK44"/>
  <c r="BK51" s="1"/>
  <c r="BH50" i="3"/>
  <c r="BH51" s="1"/>
  <c r="BH53" s="1"/>
  <c r="BI44"/>
  <c r="BJ44" i="2"/>
  <c r="BK38"/>
  <c r="BJ47" i="1" l="1"/>
  <c r="BK47" s="1"/>
  <c r="BJ47" i="3"/>
  <c r="BK46" s="1"/>
  <c r="BK49" s="1"/>
  <c r="BK53" i="4"/>
  <c r="BJ46" i="3"/>
  <c r="BJ49" s="1"/>
  <c r="BK49" i="4"/>
  <c r="BK50" s="1"/>
  <c r="BH52" i="3"/>
  <c r="BH54"/>
  <c r="BJ46" i="1"/>
  <c r="BJ49" s="1"/>
  <c r="BJ50" s="1"/>
  <c r="BH52"/>
  <c r="BH53"/>
  <c r="BH54" s="1"/>
  <c r="BK43" i="2"/>
  <c r="BK44" s="1"/>
  <c r="BK45"/>
  <c r="BK47" s="1"/>
  <c r="BI51" i="1"/>
  <c r="BJ44" i="3"/>
  <c r="BK44"/>
  <c r="BI50"/>
  <c r="BI51" s="1"/>
  <c r="BI53" s="1"/>
  <c r="BK46" i="1" l="1"/>
  <c r="BK49" s="1"/>
  <c r="BK50" s="1"/>
  <c r="BK51" s="1"/>
  <c r="BK53" s="1"/>
  <c r="BK47" i="3"/>
  <c r="BI54"/>
  <c r="BI52"/>
  <c r="BI52" i="1"/>
  <c r="BI53"/>
  <c r="BI54" s="1"/>
  <c r="BJ51"/>
  <c r="BJ53" s="1"/>
  <c r="BK50" i="3"/>
  <c r="BK51" s="1"/>
  <c r="B56" s="1"/>
  <c r="BJ50"/>
  <c r="BJ51" s="1"/>
  <c r="BJ53" s="1"/>
  <c r="B56" i="1" l="1"/>
  <c r="BK53" i="3"/>
  <c r="BJ52" i="1"/>
  <c r="BK52" s="1"/>
  <c r="BJ52" i="3"/>
  <c r="BK52" s="1"/>
  <c r="BJ54"/>
  <c r="BJ54" i="1"/>
  <c r="BK54" s="1"/>
  <c r="D56" i="4"/>
  <c r="F56"/>
  <c r="F57" s="1"/>
  <c r="F59" s="1"/>
  <c r="I56"/>
  <c r="I57" s="1"/>
  <c r="I59" s="1"/>
  <c r="L56"/>
  <c r="L57" s="1"/>
  <c r="L59" s="1"/>
  <c r="M56"/>
  <c r="M57" s="1"/>
  <c r="M59" s="1"/>
  <c r="H56"/>
  <c r="H57" s="1"/>
  <c r="H59" s="1"/>
  <c r="G56"/>
  <c r="G57" s="1"/>
  <c r="G59" s="1"/>
  <c r="K56"/>
  <c r="K57" s="1"/>
  <c r="K59" s="1"/>
  <c r="J56"/>
  <c r="J57" s="1"/>
  <c r="J59" s="1"/>
  <c r="E56"/>
  <c r="E57" s="1"/>
  <c r="E59" l="1"/>
  <c r="BK54" i="3"/>
  <c r="D57" i="4"/>
  <c r="D59" s="1"/>
  <c r="D60" s="1"/>
  <c r="D49" i="2"/>
  <c r="D50" s="1"/>
  <c r="D51" s="1"/>
  <c r="E60" i="4" l="1"/>
  <c r="F60" s="1"/>
  <c r="G60" s="1"/>
  <c r="H60" s="1"/>
  <c r="I60" s="1"/>
  <c r="J60" s="1"/>
  <c r="K60" s="1"/>
  <c r="L60" s="1"/>
  <c r="M60" s="1"/>
  <c r="N60" s="1"/>
  <c r="O60" s="1"/>
  <c r="P60" s="1"/>
  <c r="Q60" s="1"/>
  <c r="R60" s="1"/>
  <c r="S60" s="1"/>
  <c r="T60" s="1"/>
  <c r="U60" s="1"/>
  <c r="V60" s="1"/>
  <c r="W60" s="1"/>
  <c r="X60" s="1"/>
  <c r="Y60" s="1"/>
  <c r="Z60" s="1"/>
  <c r="AA60" s="1"/>
  <c r="AB60" s="1"/>
  <c r="D58"/>
  <c r="E58" s="1"/>
  <c r="F58" s="1"/>
  <c r="G58" s="1"/>
  <c r="H58" s="1"/>
  <c r="I58" s="1"/>
  <c r="J58" s="1"/>
  <c r="K58" s="1"/>
  <c r="L58" s="1"/>
  <c r="M58" s="1"/>
  <c r="N58" s="1"/>
  <c r="O58" s="1"/>
  <c r="P58" s="1"/>
  <c r="Q58" s="1"/>
  <c r="R58" s="1"/>
  <c r="S58" s="1"/>
  <c r="T58" s="1"/>
  <c r="U58" s="1"/>
  <c r="V58" s="1"/>
  <c r="W58" s="1"/>
  <c r="X58" s="1"/>
  <c r="Y58" s="1"/>
  <c r="Z58" s="1"/>
  <c r="AA58" s="1"/>
  <c r="AB58" s="1"/>
  <c r="D53" i="2"/>
  <c r="D54" s="1"/>
  <c r="E54" s="1"/>
  <c r="F54" s="1"/>
  <c r="G54" s="1"/>
  <c r="H54" s="1"/>
  <c r="I54" s="1"/>
  <c r="D52"/>
  <c r="E52" s="1"/>
  <c r="F52" s="1"/>
  <c r="G52" s="1"/>
  <c r="H52" s="1"/>
  <c r="I52" s="1"/>
  <c r="L46"/>
  <c r="J49" l="1"/>
  <c r="J50" s="1"/>
  <c r="J51" s="1"/>
  <c r="M46" l="1"/>
  <c r="J53"/>
  <c r="J54" s="1"/>
  <c r="J52"/>
  <c r="N46" l="1"/>
  <c r="K49"/>
  <c r="K50" s="1"/>
  <c r="K51" s="1"/>
  <c r="L49"/>
  <c r="L50" s="1"/>
  <c r="L51" s="1"/>
  <c r="L53" s="1"/>
  <c r="K53" l="1"/>
  <c r="K54" s="1"/>
  <c r="L54" s="1"/>
  <c r="K52"/>
  <c r="L52" s="1"/>
  <c r="O46" l="1"/>
  <c r="M49" l="1"/>
  <c r="M50" s="1"/>
  <c r="M51" s="1"/>
  <c r="M53" l="1"/>
  <c r="M54" s="1"/>
  <c r="P46"/>
  <c r="M52"/>
  <c r="N49" l="1"/>
  <c r="N50" s="1"/>
  <c r="N51" s="1"/>
  <c r="N53" l="1"/>
  <c r="N54" s="1"/>
  <c r="Q46"/>
  <c r="N52"/>
  <c r="O49" l="1"/>
  <c r="O50" s="1"/>
  <c r="O51" s="1"/>
  <c r="O53" s="1"/>
  <c r="O54" s="1"/>
  <c r="O52" l="1"/>
  <c r="R46"/>
  <c r="P49" l="1"/>
  <c r="P50" s="1"/>
  <c r="P51" s="1"/>
  <c r="P53" s="1"/>
  <c r="P54" s="1"/>
  <c r="P52" l="1"/>
  <c r="S46"/>
  <c r="T46" l="1"/>
  <c r="Q49"/>
  <c r="Q50" s="1"/>
  <c r="Q51" s="1"/>
  <c r="R49"/>
  <c r="R50" s="1"/>
  <c r="R51" s="1"/>
  <c r="R53" s="1"/>
  <c r="Q53" l="1"/>
  <c r="Q54" s="1"/>
  <c r="R54" s="1"/>
  <c r="Q52"/>
  <c r="R52" s="1"/>
  <c r="U46" l="1"/>
  <c r="S49" l="1"/>
  <c r="S50" s="1"/>
  <c r="S51" s="1"/>
  <c r="S53" s="1"/>
  <c r="S54" s="1"/>
  <c r="S52" l="1"/>
  <c r="V46"/>
  <c r="T49" l="1"/>
  <c r="T50" s="1"/>
  <c r="T51" s="1"/>
  <c r="T53" s="1"/>
  <c r="T54" s="1"/>
  <c r="T52" l="1"/>
  <c r="W46"/>
  <c r="U49" l="1"/>
  <c r="U50" s="1"/>
  <c r="U51" s="1"/>
  <c r="U53" s="1"/>
  <c r="U54" s="1"/>
  <c r="U52" l="1"/>
  <c r="X46"/>
  <c r="V49" l="1"/>
  <c r="V50" s="1"/>
  <c r="V51" s="1"/>
  <c r="V53" s="1"/>
  <c r="V54" s="1"/>
  <c r="Y46" l="1"/>
  <c r="V52"/>
  <c r="W49" l="1"/>
  <c r="W50" s="1"/>
  <c r="W51" s="1"/>
  <c r="W53" s="1"/>
  <c r="W54" s="1"/>
  <c r="W52" l="1"/>
  <c r="X49" l="1"/>
  <c r="X50" s="1"/>
  <c r="X51" s="1"/>
  <c r="X53" s="1"/>
  <c r="X54" s="1"/>
  <c r="Z46"/>
  <c r="AA46" l="1"/>
  <c r="X52"/>
  <c r="Y49"/>
  <c r="Y50" s="1"/>
  <c r="Y51" s="1"/>
  <c r="Y53" s="1"/>
  <c r="Y54" s="1"/>
  <c r="AB46" l="1"/>
  <c r="Y52"/>
  <c r="Z49" l="1"/>
  <c r="Z50" s="1"/>
  <c r="Z51" s="1"/>
  <c r="Z53" s="1"/>
  <c r="Z54" s="1"/>
  <c r="Z52" l="1"/>
  <c r="AC46"/>
  <c r="AA49" l="1"/>
  <c r="AA50" s="1"/>
  <c r="AA51" s="1"/>
  <c r="AA53" s="1"/>
  <c r="AA54" s="1"/>
  <c r="AA52" l="1"/>
  <c r="AD46"/>
  <c r="AB49" l="1"/>
  <c r="AB50" s="1"/>
  <c r="AB51" s="1"/>
  <c r="AB53" s="1"/>
  <c r="AB54" s="1"/>
  <c r="AB52" l="1"/>
  <c r="AE46"/>
  <c r="AC49" l="1"/>
  <c r="AC50" s="1"/>
  <c r="AC51" s="1"/>
  <c r="AC53" s="1"/>
  <c r="AC54" s="1"/>
  <c r="AC52" l="1"/>
  <c r="AF46"/>
  <c r="AD49" l="1"/>
  <c r="AD50" s="1"/>
  <c r="AD51" s="1"/>
  <c r="AD53" s="1"/>
  <c r="AD54" s="1"/>
  <c r="AD52" l="1"/>
  <c r="AG46"/>
  <c r="AE49" l="1"/>
  <c r="AE50" s="1"/>
  <c r="AE51" s="1"/>
  <c r="AE53" s="1"/>
  <c r="AE54" s="1"/>
  <c r="AE52" l="1"/>
  <c r="AF49" l="1"/>
  <c r="AF50" s="1"/>
  <c r="AF51" s="1"/>
  <c r="AF53" s="1"/>
  <c r="AF54" s="1"/>
  <c r="AH46"/>
  <c r="AF52" l="1"/>
  <c r="AG49"/>
  <c r="AG50" s="1"/>
  <c r="AG51" s="1"/>
  <c r="AG53" l="1"/>
  <c r="AG54" s="1"/>
  <c r="AG52"/>
  <c r="AH49"/>
  <c r="AH50" s="1"/>
  <c r="AH51" s="1"/>
  <c r="AH53" s="1"/>
  <c r="AT46" l="1"/>
  <c r="AS46"/>
  <c r="AH52"/>
  <c r="AI52" s="1"/>
  <c r="AJ52" s="1"/>
  <c r="AK52" s="1"/>
  <c r="AL52" s="1"/>
  <c r="AM52" s="1"/>
  <c r="AN52" s="1"/>
  <c r="AO52" s="1"/>
  <c r="AP52" s="1"/>
  <c r="AQ52" s="1"/>
  <c r="AR52" s="1"/>
  <c r="AH54"/>
  <c r="AI54" s="1"/>
  <c r="AJ54" s="1"/>
  <c r="AK54" s="1"/>
  <c r="AL54" s="1"/>
  <c r="AM54" s="1"/>
  <c r="AN54" s="1"/>
  <c r="AO54" s="1"/>
  <c r="AP54" s="1"/>
  <c r="AQ54" s="1"/>
  <c r="AR54" s="1"/>
  <c r="AS49" l="1"/>
  <c r="AS50" s="1"/>
  <c r="AS51" s="1"/>
  <c r="AS53" s="1"/>
  <c r="AS54" s="1"/>
  <c r="AU46" l="1"/>
  <c r="AS52"/>
  <c r="AV46"/>
  <c r="AT49"/>
  <c r="AT50" s="1"/>
  <c r="AT51" s="1"/>
  <c r="AT53" s="1"/>
  <c r="AT54" s="1"/>
  <c r="AT52" l="1"/>
  <c r="AW46"/>
  <c r="AU49" l="1"/>
  <c r="AU50" s="1"/>
  <c r="AU51" s="1"/>
  <c r="AU53" s="1"/>
  <c r="AU54" s="1"/>
  <c r="AU52" l="1"/>
  <c r="AV49" l="1"/>
  <c r="AV50" s="1"/>
  <c r="AV51" s="1"/>
  <c r="AV52" s="1"/>
  <c r="AX46"/>
  <c r="AV53" l="1"/>
  <c r="AV54" s="1"/>
  <c r="AY46"/>
  <c r="AZ46" l="1"/>
  <c r="AW49"/>
  <c r="AW50" s="1"/>
  <c r="AW51" s="1"/>
  <c r="AW53" s="1"/>
  <c r="AW54" s="1"/>
  <c r="AX49"/>
  <c r="AX50" s="1"/>
  <c r="AX51" s="1"/>
  <c r="AX53" s="1"/>
  <c r="AX54" l="1"/>
  <c r="AW52"/>
  <c r="AX52" s="1"/>
  <c r="AY49" l="1"/>
  <c r="AY50" s="1"/>
  <c r="AY51" s="1"/>
  <c r="AY53" s="1"/>
  <c r="AY54" s="1"/>
  <c r="BA46"/>
  <c r="AY52" l="1"/>
  <c r="BB46"/>
  <c r="AZ49"/>
  <c r="AZ50" s="1"/>
  <c r="AZ51" s="1"/>
  <c r="AZ53" s="1"/>
  <c r="AZ54" s="1"/>
  <c r="AZ52" l="1"/>
  <c r="BA49" l="1"/>
  <c r="BA50" s="1"/>
  <c r="BA51" s="1"/>
  <c r="BA53" s="1"/>
  <c r="BA54" s="1"/>
  <c r="BC46"/>
  <c r="BA52" l="1"/>
  <c r="BB49"/>
  <c r="BB50" s="1"/>
  <c r="BB51" s="1"/>
  <c r="BB53" s="1"/>
  <c r="BB54" s="1"/>
  <c r="BD46" l="1"/>
  <c r="BB52"/>
  <c r="BC49" l="1"/>
  <c r="BC50" s="1"/>
  <c r="BC51" s="1"/>
  <c r="BC53" s="1"/>
  <c r="BC54" s="1"/>
  <c r="BE46"/>
  <c r="BF46" l="1"/>
  <c r="BC52"/>
  <c r="BD49"/>
  <c r="BD50" s="1"/>
  <c r="BD51" s="1"/>
  <c r="BD53" s="1"/>
  <c r="BD54" s="1"/>
  <c r="BD52" l="1"/>
  <c r="BE49" l="1"/>
  <c r="BE50" s="1"/>
  <c r="BE51" s="1"/>
  <c r="BE53" s="1"/>
  <c r="BE54" s="1"/>
  <c r="BG46"/>
  <c r="BH46" l="1"/>
  <c r="BF49"/>
  <c r="BF50" s="1"/>
  <c r="BF51" s="1"/>
  <c r="BF53" s="1"/>
  <c r="BF54" s="1"/>
  <c r="BE52"/>
  <c r="BF52" l="1"/>
  <c r="BG49"/>
  <c r="BG50" s="1"/>
  <c r="BG51" s="1"/>
  <c r="BG53" s="1"/>
  <c r="BG54" s="1"/>
  <c r="BG52" l="1"/>
  <c r="BH49" l="1"/>
  <c r="BH50" s="1"/>
  <c r="BH51" s="1"/>
  <c r="BH53" s="1"/>
  <c r="BH54" s="1"/>
  <c r="BI46"/>
  <c r="BJ46"/>
  <c r="BH52" l="1"/>
  <c r="BI49"/>
  <c r="BI50" s="1"/>
  <c r="BI51" s="1"/>
  <c r="BI53" s="1"/>
  <c r="BI54" s="1"/>
  <c r="BK46"/>
  <c r="BJ49" l="1"/>
  <c r="BJ50" s="1"/>
  <c r="BJ51" s="1"/>
  <c r="BJ53" s="1"/>
  <c r="BJ54" s="1"/>
  <c r="BI52"/>
  <c r="BK49" l="1"/>
  <c r="BK50" s="1"/>
  <c r="BK51" s="1"/>
  <c r="B56" s="1"/>
  <c r="BJ52"/>
  <c r="BK53" l="1"/>
  <c r="BK54" s="1"/>
  <c r="BK52"/>
  <c r="BH52" i="4"/>
  <c r="BH55" s="1"/>
  <c r="BH56" s="1"/>
  <c r="BH57" s="1"/>
  <c r="BH59" s="1"/>
  <c r="AE52"/>
  <c r="AE55" s="1"/>
  <c r="AE56" s="1"/>
  <c r="AE57" s="1"/>
  <c r="AE59" s="1"/>
  <c r="AD52"/>
  <c r="AD55" s="1"/>
  <c r="AD56" s="1"/>
  <c r="AD57" s="1"/>
  <c r="AD59" s="1"/>
  <c r="BI52"/>
  <c r="BI55" s="1"/>
  <c r="BI56" s="1"/>
  <c r="BI57" s="1"/>
  <c r="BI59" s="1"/>
  <c r="AQ52"/>
  <c r="AQ55" s="1"/>
  <c r="AQ56" s="1"/>
  <c r="AQ57" s="1"/>
  <c r="AQ59" s="1"/>
  <c r="AP52"/>
  <c r="AP55" s="1"/>
  <c r="AP56" s="1"/>
  <c r="AP57" s="1"/>
  <c r="AP59" s="1"/>
  <c r="AW52"/>
  <c r="AW55" s="1"/>
  <c r="AW56" s="1"/>
  <c r="AW57" s="1"/>
  <c r="AW59" s="1"/>
  <c r="AM52"/>
  <c r="AM55" s="1"/>
  <c r="AM56" s="1"/>
  <c r="AM57" s="1"/>
  <c r="AM59" s="1"/>
  <c r="AY52"/>
  <c r="AY55" s="1"/>
  <c r="AY56" s="1"/>
  <c r="AY57" s="1"/>
  <c r="AY59" s="1"/>
  <c r="AG52"/>
  <c r="AG55" s="1"/>
  <c r="AG56" s="1"/>
  <c r="AG57" s="1"/>
  <c r="AG59" s="1"/>
  <c r="AO52"/>
  <c r="AO55" s="1"/>
  <c r="AO56" s="1"/>
  <c r="AO57" s="1"/>
  <c r="AO59" s="1"/>
  <c r="AN52"/>
  <c r="AN55" s="1"/>
  <c r="AN56" s="1"/>
  <c r="AN57" s="1"/>
  <c r="AN59" s="1"/>
  <c r="AF52"/>
  <c r="AF55" s="1"/>
  <c r="AF56" s="1"/>
  <c r="AF57" s="1"/>
  <c r="AF59" s="1"/>
  <c r="BJ52"/>
  <c r="BJ55" s="1"/>
  <c r="BJ56" s="1"/>
  <c r="BJ57" s="1"/>
  <c r="BJ59" s="1"/>
  <c r="AZ52"/>
  <c r="AZ55" s="1"/>
  <c r="AZ56" s="1"/>
  <c r="AZ57" s="1"/>
  <c r="AZ59" s="1"/>
  <c r="BG52"/>
  <c r="BG55" s="1"/>
  <c r="BG56" s="1"/>
  <c r="BG57" s="1"/>
  <c r="BG59" s="1"/>
  <c r="AH52"/>
  <c r="AH55" s="1"/>
  <c r="AH56" s="1"/>
  <c r="AH57" s="1"/>
  <c r="AH59" s="1"/>
  <c r="AX52"/>
  <c r="AX55" s="1"/>
  <c r="AX56" s="1"/>
  <c r="AX57" s="1"/>
  <c r="AX59" s="1"/>
  <c r="BK52"/>
  <c r="BK55" s="1"/>
  <c r="BK56" s="1"/>
  <c r="BK57" s="1"/>
  <c r="BK59" s="1"/>
  <c r="BA52"/>
  <c r="BA55" s="1"/>
  <c r="BA56" s="1"/>
  <c r="BA57" s="1"/>
  <c r="BA59" s="1"/>
  <c r="AC52"/>
  <c r="AC55" s="1"/>
  <c r="AC56" s="1"/>
  <c r="AC57" s="1"/>
  <c r="B62" l="1"/>
  <c r="AC59"/>
  <c r="AC60" s="1"/>
  <c r="AD60" s="1"/>
  <c r="AE60" s="1"/>
  <c r="AF60" s="1"/>
  <c r="AG60" s="1"/>
  <c r="AH60" s="1"/>
  <c r="AI60" s="1"/>
  <c r="AJ60" s="1"/>
  <c r="AK60" s="1"/>
  <c r="AL60" s="1"/>
  <c r="AM60" s="1"/>
  <c r="AN60" s="1"/>
  <c r="AO60" s="1"/>
  <c r="AP60" s="1"/>
  <c r="AQ60" s="1"/>
  <c r="AR60" s="1"/>
  <c r="AS60" s="1"/>
  <c r="AT60" s="1"/>
  <c r="AU60" s="1"/>
  <c r="AV60" s="1"/>
  <c r="AW60" s="1"/>
  <c r="AX60" s="1"/>
  <c r="AY60" s="1"/>
  <c r="AZ60" s="1"/>
  <c r="BA60" s="1"/>
  <c r="BB60" s="1"/>
  <c r="BC60" s="1"/>
  <c r="BD60" s="1"/>
  <c r="BE60" s="1"/>
  <c r="BF60" s="1"/>
  <c r="BG60" s="1"/>
  <c r="BH60" s="1"/>
  <c r="BI60" s="1"/>
  <c r="BJ60" s="1"/>
  <c r="BK60" s="1"/>
  <c r="AC58"/>
  <c r="AD58" s="1"/>
  <c r="AE58" s="1"/>
  <c r="AF58" s="1"/>
  <c r="AG58" s="1"/>
  <c r="AH58" s="1"/>
  <c r="AI58" s="1"/>
  <c r="AJ58" s="1"/>
  <c r="AK58" s="1"/>
  <c r="AL58" s="1"/>
  <c r="AM58" s="1"/>
  <c r="AN58" s="1"/>
  <c r="AO58" s="1"/>
  <c r="AP58" s="1"/>
  <c r="AQ58" s="1"/>
  <c r="AR58" s="1"/>
  <c r="AS58" s="1"/>
  <c r="AT58" s="1"/>
  <c r="AU58" s="1"/>
  <c r="AV58" s="1"/>
  <c r="AW58" s="1"/>
  <c r="AX58" s="1"/>
  <c r="AY58" s="1"/>
  <c r="AZ58" s="1"/>
  <c r="BA58" s="1"/>
  <c r="BB58" s="1"/>
  <c r="BC58" s="1"/>
  <c r="BD58" s="1"/>
  <c r="BE58" s="1"/>
  <c r="BF58" s="1"/>
  <c r="BG58" s="1"/>
  <c r="BH58" s="1"/>
  <c r="BI58" s="1"/>
  <c r="BJ58" s="1"/>
  <c r="BK58" s="1"/>
</calcChain>
</file>

<file path=xl/sharedStrings.xml><?xml version="1.0" encoding="utf-8"?>
<sst xmlns="http://schemas.openxmlformats.org/spreadsheetml/2006/main" count="461" uniqueCount="84">
  <si>
    <t>rok</t>
  </si>
  <si>
    <t>PHS (300 MW; 1,2 GWh)</t>
  </si>
  <si>
    <t>Pořizovací cena investice</t>
  </si>
  <si>
    <t>Měrné náklady na kW výkonu</t>
  </si>
  <si>
    <t>Kč/kW</t>
  </si>
  <si>
    <t>tisíc Kč</t>
  </si>
  <si>
    <t>Míra meziroční inflace</t>
  </si>
  <si>
    <t>%</t>
  </si>
  <si>
    <t>Výnosy</t>
  </si>
  <si>
    <t>Kč/MWh</t>
  </si>
  <si>
    <t>hodiny</t>
  </si>
  <si>
    <t>Počet dní ročně</t>
  </si>
  <si>
    <t>dny</t>
  </si>
  <si>
    <t>MWh</t>
  </si>
  <si>
    <t>tisíc Kč/rok</t>
  </si>
  <si>
    <t>Výnosy celkem</t>
  </si>
  <si>
    <t>Náklady</t>
  </si>
  <si>
    <t>Cena kupované energie</t>
  </si>
  <si>
    <t>Množství spotřebované energie</t>
  </si>
  <si>
    <t>Náklady na opravy a údržbu</t>
  </si>
  <si>
    <t>%investice</t>
  </si>
  <si>
    <t>Počet zaměstnanců</t>
  </si>
  <si>
    <t>Pojištění</t>
  </si>
  <si>
    <t>Ostatní náklady</t>
  </si>
  <si>
    <t>Náklady celkem</t>
  </si>
  <si>
    <t>Náklady celkem bez odpisů</t>
  </si>
  <si>
    <t>Daň</t>
  </si>
  <si>
    <t>Daňové odpisy</t>
  </si>
  <si>
    <t>5. skupina - 30 let</t>
  </si>
  <si>
    <t>Cash Flow</t>
  </si>
  <si>
    <t>Kumulované Cash Flow</t>
  </si>
  <si>
    <t>AA-CAES (300 MW; 1,2 GWh)</t>
  </si>
  <si>
    <t>4. skupina - 20 let</t>
  </si>
  <si>
    <t>LAES (300 MW; 1,2 GWh)</t>
  </si>
  <si>
    <t>Li-ion (300 MW; 1,2 GWh)</t>
  </si>
  <si>
    <t>2. skupina - 5 let</t>
  </si>
  <si>
    <t>Zisk/Ztráta před zdaněním (EBT)</t>
  </si>
  <si>
    <t>Zisk/Ztráta po zdanění (EAT)</t>
  </si>
  <si>
    <t>Cena za energii VT</t>
  </si>
  <si>
    <t>Průměrný počet hodin denně</t>
  </si>
  <si>
    <t>Účetní odpisy</t>
  </si>
  <si>
    <t>60 let</t>
  </si>
  <si>
    <t>30 let</t>
  </si>
  <si>
    <t>Předpokládaný nominální růst ceny</t>
  </si>
  <si>
    <t>%/rok</t>
  </si>
  <si>
    <t>Předpokládaný nominální růst mzdy</t>
  </si>
  <si>
    <t>10 let</t>
  </si>
  <si>
    <t>Diskontované Cash Flow</t>
  </si>
  <si>
    <t>Kumulované diskontované Cash Flow</t>
  </si>
  <si>
    <t>Kumulovaná ztráta posledních 5 roků</t>
  </si>
  <si>
    <t>Rezervovaný výkon</t>
  </si>
  <si>
    <t>MW</t>
  </si>
  <si>
    <t>Množství vyrobené energie</t>
  </si>
  <si>
    <t>Počet hodin za rok</t>
  </si>
  <si>
    <t>Tržby za poskytování služby MZ5</t>
  </si>
  <si>
    <t>Cena za poskytování služby MZ5</t>
  </si>
  <si>
    <t>Cena za poskytování služby PR</t>
  </si>
  <si>
    <t>Tržby za poskytování služby PR</t>
  </si>
  <si>
    <t>IRR</t>
  </si>
  <si>
    <t>Diskontní míra</t>
  </si>
  <si>
    <t>Náklady na energii pro vlastní spotřebu</t>
  </si>
  <si>
    <t>Náklady na zaměstanance</t>
  </si>
  <si>
    <t>Náklady na pojištění majetku</t>
  </si>
  <si>
    <t>Daňový základ</t>
  </si>
  <si>
    <t>Snížený daňový základ</t>
  </si>
  <si>
    <t>Náklady na zaměstnance</t>
  </si>
  <si>
    <t>Tržby za dodanou energii VT</t>
  </si>
  <si>
    <t>Projekt</t>
  </si>
  <si>
    <t>Li-ion</t>
  </si>
  <si>
    <t>Doba návratnosti</t>
  </si>
  <si>
    <t>Diskontovaná doba návratnosti</t>
  </si>
  <si>
    <t>6 roků</t>
  </si>
  <si>
    <t>8 roků</t>
  </si>
  <si>
    <t>Čistá současná hodnota (NPV)</t>
  </si>
  <si>
    <t>Vnitřní výnosové procento (IRR)</t>
  </si>
  <si>
    <t>PHS</t>
  </si>
  <si>
    <t>AA-CAES</t>
  </si>
  <si>
    <t>LAES</t>
  </si>
  <si>
    <t>15 roků</t>
  </si>
  <si>
    <t>-</t>
  </si>
  <si>
    <t>26 roků</t>
  </si>
  <si>
    <t>14 roků</t>
  </si>
  <si>
    <t>24 roků</t>
  </si>
  <si>
    <t>25 roků</t>
  </si>
</sst>
</file>

<file path=xl/styles.xml><?xml version="1.0" encoding="utf-8"?>
<styleSheet xmlns="http://schemas.openxmlformats.org/spreadsheetml/2006/main">
  <numFmts count="5">
    <numFmt numFmtId="8" formatCode="#,##0.00\ &quot;Kč&quot;;[Red]\-#,##0.00\ &quot;Kč&quot;"/>
    <numFmt numFmtId="43" formatCode="_-* #,##0.00\ _K_č_-;\-* #,##0.00\ _K_č_-;_-* &quot;-&quot;??\ _K_č_-;_-@_-"/>
    <numFmt numFmtId="164" formatCode="0.0%"/>
    <numFmt numFmtId="165" formatCode="_-* #,##0\ _K_č_-;\-* #,##0\ _K_č_-;_-* &quot;-&quot;??\ _K_č_-;_-@_-"/>
    <numFmt numFmtId="167" formatCode="#,##0\ &quot;Kč&quot;"/>
  </numFmts>
  <fonts count="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/>
    <xf numFmtId="43" fontId="0" fillId="0" borderId="0" xfId="1" applyFont="1"/>
    <xf numFmtId="0" fontId="0" fillId="0" borderId="1" xfId="0" applyBorder="1" applyAlignment="1">
      <alignment horizontal="center"/>
    </xf>
    <xf numFmtId="0" fontId="2" fillId="0" borderId="0" xfId="0" applyFont="1"/>
    <xf numFmtId="43" fontId="2" fillId="0" borderId="0" xfId="1" applyFont="1"/>
    <xf numFmtId="43" fontId="0" fillId="0" borderId="0" xfId="0" applyNumberFormat="1"/>
    <xf numFmtId="0" fontId="0" fillId="0" borderId="1" xfId="0" applyBorder="1" applyAlignment="1">
      <alignment horizontal="left"/>
    </xf>
    <xf numFmtId="43" fontId="0" fillId="0" borderId="1" xfId="1" applyFont="1" applyBorder="1"/>
    <xf numFmtId="0" fontId="2" fillId="0" borderId="1" xfId="0" applyFont="1" applyBorder="1"/>
    <xf numFmtId="43" fontId="2" fillId="0" borderId="1" xfId="1" applyFont="1" applyBorder="1"/>
    <xf numFmtId="0" fontId="2" fillId="0" borderId="0" xfId="1" applyNumberFormat="1" applyFont="1" applyAlignment="1">
      <alignment horizontal="left"/>
    </xf>
    <xf numFmtId="0" fontId="2" fillId="0" borderId="0" xfId="1" applyNumberFormat="1" applyFont="1"/>
    <xf numFmtId="0" fontId="2" fillId="0" borderId="1" xfId="1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1" applyNumberFormat="1" applyFont="1" applyBorder="1"/>
    <xf numFmtId="43" fontId="2" fillId="0" borderId="0" xfId="1" applyFont="1" applyBorder="1"/>
    <xf numFmtId="43" fontId="1" fillId="0" borderId="0" xfId="1" applyFont="1" applyBorder="1"/>
    <xf numFmtId="0" fontId="0" fillId="0" borderId="0" xfId="1" applyNumberFormat="1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0" xfId="1" applyNumberFormat="1" applyFont="1" applyFill="1" applyBorder="1"/>
    <xf numFmtId="43" fontId="0" fillId="0" borderId="0" xfId="1" applyFont="1" applyBorder="1"/>
    <xf numFmtId="0" fontId="2" fillId="0" borderId="0" xfId="0" applyFont="1" applyFill="1" applyBorder="1" applyAlignment="1">
      <alignment horizontal="left"/>
    </xf>
    <xf numFmtId="0" fontId="0" fillId="0" borderId="1" xfId="1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1" applyNumberFormat="1" applyFont="1" applyBorder="1"/>
    <xf numFmtId="8" fontId="2" fillId="0" borderId="0" xfId="0" applyNumberFormat="1" applyFont="1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2" xfId="0" applyFont="1" applyBorder="1"/>
    <xf numFmtId="8" fontId="0" fillId="0" borderId="0" xfId="0" applyNumberFormat="1"/>
    <xf numFmtId="0" fontId="0" fillId="0" borderId="0" xfId="0" applyFont="1"/>
    <xf numFmtId="0" fontId="0" fillId="0" borderId="0" xfId="0" applyFont="1" applyBorder="1"/>
    <xf numFmtId="43" fontId="0" fillId="0" borderId="0" xfId="1" applyFont="1" applyBorder="1" applyAlignment="1">
      <alignment horizontal="center"/>
    </xf>
    <xf numFmtId="43" fontId="1" fillId="0" borderId="0" xfId="1" applyFont="1"/>
    <xf numFmtId="0" fontId="1" fillId="0" borderId="0" xfId="1" applyNumberFormat="1" applyFont="1"/>
    <xf numFmtId="9" fontId="0" fillId="0" borderId="0" xfId="0" applyNumberFormat="1"/>
    <xf numFmtId="0" fontId="0" fillId="0" borderId="0" xfId="1" applyNumberFormat="1" applyFont="1"/>
    <xf numFmtId="164" fontId="2" fillId="0" borderId="0" xfId="0" applyNumberFormat="1" applyFont="1" applyFill="1" applyBorder="1" applyAlignment="1">
      <alignment horizontal="left"/>
    </xf>
    <xf numFmtId="164" fontId="0" fillId="0" borderId="0" xfId="0" applyNumberFormat="1"/>
    <xf numFmtId="43" fontId="0" fillId="0" borderId="0" xfId="1" applyNumberFormat="1" applyFont="1"/>
    <xf numFmtId="165" fontId="0" fillId="0" borderId="0" xfId="1" applyNumberFormat="1" applyFont="1"/>
    <xf numFmtId="43" fontId="1" fillId="0" borderId="0" xfId="1" applyNumberFormat="1" applyFont="1" applyBorder="1"/>
    <xf numFmtId="165" fontId="0" fillId="0" borderId="0" xfId="0" applyNumberFormat="1"/>
    <xf numFmtId="165" fontId="2" fillId="0" borderId="0" xfId="1" applyNumberFormat="1" applyFont="1"/>
    <xf numFmtId="165" fontId="1" fillId="0" borderId="0" xfId="1" applyNumberFormat="1" applyFont="1" applyBorder="1"/>
    <xf numFmtId="165" fontId="2" fillId="0" borderId="1" xfId="1" applyNumberFormat="1" applyFont="1" applyBorder="1"/>
    <xf numFmtId="165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center"/>
    </xf>
    <xf numFmtId="165" fontId="2" fillId="0" borderId="0" xfId="1" applyNumberFormat="1" applyFont="1" applyBorder="1"/>
    <xf numFmtId="43" fontId="1" fillId="0" borderId="0" xfId="1" applyNumberFormat="1" applyFont="1" applyBorder="1" applyAlignment="1">
      <alignment horizontal="right" shrinkToFit="1"/>
    </xf>
    <xf numFmtId="43" fontId="0" fillId="0" borderId="0" xfId="1" applyNumberFormat="1" applyFont="1" applyAlignment="1">
      <alignment shrinkToFit="1"/>
    </xf>
    <xf numFmtId="43" fontId="0" fillId="0" borderId="0" xfId="1" applyNumberFormat="1" applyFont="1" applyAlignment="1">
      <alignment horizontal="right" shrinkToFit="1"/>
    </xf>
    <xf numFmtId="43" fontId="0" fillId="0" borderId="0" xfId="0" applyNumberFormat="1" applyAlignment="1">
      <alignment horizontal="right" shrinkToFit="1"/>
    </xf>
    <xf numFmtId="165" fontId="2" fillId="0" borderId="2" xfId="1" applyNumberFormat="1" applyFont="1" applyBorder="1" applyAlignment="1">
      <alignment horizontal="right" shrinkToFit="1"/>
    </xf>
    <xf numFmtId="165" fontId="2" fillId="0" borderId="0" xfId="0" applyNumberFormat="1" applyFont="1" applyBorder="1" applyAlignment="1">
      <alignment horizontal="right" shrinkToFit="1"/>
    </xf>
    <xf numFmtId="165" fontId="2" fillId="0" borderId="0" xfId="1" applyNumberFormat="1" applyFont="1" applyBorder="1" applyAlignment="1">
      <alignment horizontal="right" shrinkToFit="1"/>
    </xf>
    <xf numFmtId="165" fontId="2" fillId="0" borderId="0" xfId="1" applyNumberFormat="1" applyFont="1" applyAlignment="1">
      <alignment horizontal="right" shrinkToFit="1"/>
    </xf>
    <xf numFmtId="165" fontId="2" fillId="0" borderId="0" xfId="0" applyNumberFormat="1" applyFont="1" applyAlignment="1">
      <alignment horizontal="right" shrinkToFit="1"/>
    </xf>
    <xf numFmtId="165" fontId="1" fillId="0" borderId="0" xfId="1" applyNumberFormat="1" applyFont="1" applyAlignment="1">
      <alignment horizontal="right" shrinkToFit="1"/>
    </xf>
    <xf numFmtId="165" fontId="0" fillId="0" borderId="0" xfId="1" applyNumberFormat="1" applyFont="1" applyAlignment="1">
      <alignment horizontal="right" shrinkToFit="1"/>
    </xf>
    <xf numFmtId="165" fontId="0" fillId="0" borderId="1" xfId="1" applyNumberFormat="1" applyFont="1" applyBorder="1" applyAlignment="1">
      <alignment horizontal="right" shrinkToFit="1"/>
    </xf>
    <xf numFmtId="165" fontId="2" fillId="0" borderId="1" xfId="1" applyNumberFormat="1" applyFont="1" applyBorder="1" applyAlignment="1">
      <alignment horizontal="right" shrinkToFit="1"/>
    </xf>
    <xf numFmtId="10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7" fontId="0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Kumulovaný</a:t>
            </a:r>
            <a:r>
              <a:rPr lang="cs-CZ" baseline="0"/>
              <a:t> hotovostní tok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PHS</c:v>
          </c:tx>
          <c:spPr>
            <a:ln>
              <a:noFill/>
            </a:ln>
          </c:spPr>
          <c:marker>
            <c:symbol val="none"/>
          </c:marker>
          <c:trendline>
            <c:trendlineType val="log"/>
          </c:trendline>
          <c:trendline>
            <c:spPr>
              <a:ln w="28575">
                <a:solidFill>
                  <a:schemeClr val="accent1"/>
                </a:solidFill>
              </a:ln>
            </c:spPr>
            <c:trendlineType val="poly"/>
            <c:order val="6"/>
          </c:trendline>
          <c:xVal>
            <c:numRef>
              <c:f>PHS!$C$1:$BK$1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PHS!$C$52:$BK$52</c:f>
              <c:numCache>
                <c:formatCode>_-* #,##0\ _K_č_-;\-* #,##0\ _K_č_-;_-* "-"??\ _K_č_-;_-@_-</c:formatCode>
                <c:ptCount val="61"/>
                <c:pt idx="0">
                  <c:v>-10530000</c:v>
                </c:pt>
                <c:pt idx="1">
                  <c:v>-9983252.4299999997</c:v>
                </c:pt>
                <c:pt idx="2">
                  <c:v>-9381366.2645999994</c:v>
                </c:pt>
                <c:pt idx="3">
                  <c:v>-8764152.8686919995</c:v>
                </c:pt>
                <c:pt idx="4">
                  <c:v>-8131403.7031298392</c:v>
                </c:pt>
                <c:pt idx="5">
                  <c:v>-7482904.2480491558</c:v>
                </c:pt>
                <c:pt idx="6">
                  <c:v>-6803617.5823849589</c:v>
                </c:pt>
                <c:pt idx="7">
                  <c:v>-6093016.4215357481</c:v>
                </c:pt>
                <c:pt idx="8">
                  <c:v>-5350549.4770417158</c:v>
                </c:pt>
                <c:pt idx="9">
                  <c:v>-4575641.1303681601</c:v>
                </c:pt>
                <c:pt idx="10">
                  <c:v>-3767691.092493807</c:v>
                </c:pt>
                <c:pt idx="11">
                  <c:v>-2926074.0491299108</c:v>
                </c:pt>
                <c:pt idx="12">
                  <c:v>-2050139.2913885324</c:v>
                </c:pt>
                <c:pt idx="13">
                  <c:v>-1139210.3317108876</c:v>
                </c:pt>
                <c:pt idx="14">
                  <c:v>-192584.50485903281</c:v>
                </c:pt>
                <c:pt idx="15">
                  <c:v>790467.4462335452</c:v>
                </c:pt>
                <c:pt idx="16">
                  <c:v>1794108.2250507234</c:v>
                </c:pt>
                <c:pt idx="17">
                  <c:v>2818696.4916668758</c:v>
                </c:pt>
                <c:pt idx="18">
                  <c:v>3864598.9211518848</c:v>
                </c:pt>
                <c:pt idx="19">
                  <c:v>4932190.3404191025</c:v>
                </c:pt>
                <c:pt idx="20">
                  <c:v>6021853.8680808302</c:v>
                </c:pt>
                <c:pt idx="21">
                  <c:v>7130129.4817097215</c:v>
                </c:pt>
                <c:pt idx="22">
                  <c:v>8257340.2836444154</c:v>
                </c:pt>
                <c:pt idx="23">
                  <c:v>9403816.5653967559</c:v>
                </c:pt>
                <c:pt idx="24">
                  <c:v>10569895.929222889</c:v>
                </c:pt>
                <c:pt idx="25">
                  <c:v>11755923.412339944</c:v>
                </c:pt>
                <c:pt idx="26">
                  <c:v>12962251.613829998</c:v>
                </c:pt>
                <c:pt idx="27">
                  <c:v>14189240.824273933</c:v>
                </c:pt>
                <c:pt idx="28">
                  <c:v>15437259.158158598</c:v>
                </c:pt>
                <c:pt idx="29">
                  <c:v>16706682.689101607</c:v>
                </c:pt>
                <c:pt idx="30">
                  <c:v>17997895.587938935</c:v>
                </c:pt>
                <c:pt idx="31">
                  <c:v>19243266.46372145</c:v>
                </c:pt>
                <c:pt idx="32">
                  <c:v>20511219.90766732</c:v>
                </c:pt>
                <c:pt idx="33">
                  <c:v>21802165.240118239</c:v>
                </c:pt>
                <c:pt idx="34">
                  <c:v>23116520.4605483</c:v>
                </c:pt>
                <c:pt idx="35">
                  <c:v>24454712.400675286</c:v>
                </c:pt>
                <c:pt idx="36">
                  <c:v>25817176.880725097</c:v>
                </c:pt>
                <c:pt idx="37">
                  <c:v>27204358.868901044</c:v>
                </c:pt>
                <c:pt idx="38">
                  <c:v>28616712.644110613</c:v>
                </c:pt>
                <c:pt idx="39">
                  <c:v>30054701.962003391</c:v>
                </c:pt>
                <c:pt idx="40">
                  <c:v>31518800.224374801</c:v>
                </c:pt>
                <c:pt idx="41">
                  <c:v>33009490.651991285</c:v>
                </c:pt>
                <c:pt idx="42">
                  <c:v>34527266.460893653</c:v>
                </c:pt>
                <c:pt idx="43">
                  <c:v>36072631.042236276</c:v>
                </c:pt>
                <c:pt idx="44">
                  <c:v>37646098.145720921</c:v>
                </c:pt>
                <c:pt idx="45">
                  <c:v>39248192.066685081</c:v>
                </c:pt>
                <c:pt idx="46">
                  <c:v>40879447.836905636</c:v>
                </c:pt>
                <c:pt idx="47">
                  <c:v>42540411.419179916</c:v>
                </c:pt>
                <c:pt idx="48">
                  <c:v>44231639.905747212</c:v>
                </c:pt>
                <c:pt idx="49">
                  <c:v>45953701.720614962</c:v>
                </c:pt>
                <c:pt idx="50">
                  <c:v>47707176.82585495</c:v>
                </c:pt>
                <c:pt idx="51">
                  <c:v>49492656.931935973</c:v>
                </c:pt>
                <c:pt idx="52">
                  <c:v>51310745.712160677</c:v>
                </c:pt>
                <c:pt idx="53">
                  <c:v>53162059.021275222</c:v>
                </c:pt>
                <c:pt idx="54">
                  <c:v>55047225.118321948</c:v>
                </c:pt>
                <c:pt idx="55">
                  <c:v>56966884.89380604</c:v>
                </c:pt>
                <c:pt idx="56">
                  <c:v>58921692.101248696</c:v>
                </c:pt>
                <c:pt idx="57">
                  <c:v>60912313.593200356</c:v>
                </c:pt>
                <c:pt idx="58">
                  <c:v>62939429.561788827</c:v>
                </c:pt>
                <c:pt idx="59">
                  <c:v>65003733.783878461</c:v>
                </c:pt>
                <c:pt idx="60">
                  <c:v>67105933.870917685</c:v>
                </c:pt>
              </c:numCache>
            </c:numRef>
          </c:yVal>
        </c:ser>
        <c:ser>
          <c:idx val="1"/>
          <c:order val="1"/>
          <c:tx>
            <c:v>AA-CAES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8575">
                <a:solidFill>
                  <a:srgbClr val="C00000"/>
                </a:solidFill>
              </a:ln>
            </c:spPr>
            <c:trendlineType val="poly"/>
            <c:order val="6"/>
          </c:trendline>
          <c:xVal>
            <c:numRef>
              <c:f>'AA-CAES'!$C$1:$AF$1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xVal>
          <c:yVal>
            <c:numRef>
              <c:f>'AA-CAES'!$C$52:$AF$52</c:f>
              <c:numCache>
                <c:formatCode>_-* #,##0\ _K_č_-;\-* #,##0\ _K_č_-;_-* "-"??\ _K_č_-;_-@_-</c:formatCode>
                <c:ptCount val="30"/>
                <c:pt idx="0">
                  <c:v>-10530000</c:v>
                </c:pt>
                <c:pt idx="1">
                  <c:v>-9955579.3585714288</c:v>
                </c:pt>
                <c:pt idx="2">
                  <c:v>-9305413.548171429</c:v>
                </c:pt>
                <c:pt idx="3">
                  <c:v>-8639315.8665634282</c:v>
                </c:pt>
                <c:pt idx="4">
                  <c:v>-7957072.4676432684</c:v>
                </c:pt>
                <c:pt idx="5">
                  <c:v>-7258463.2827323051</c:v>
                </c:pt>
                <c:pt idx="6">
                  <c:v>-6528184.8039091732</c:v>
                </c:pt>
                <c:pt idx="7">
                  <c:v>-5765714.1393429628</c:v>
                </c:pt>
                <c:pt idx="8">
                  <c:v>-4970503.8318758737</c:v>
                </c:pt>
                <c:pt idx="9">
                  <c:v>-4141981.5387364412</c:v>
                </c:pt>
                <c:pt idx="10">
                  <c:v>-3279549.6967496341</c:v>
                </c:pt>
                <c:pt idx="11">
                  <c:v>-2382585.1728737224</c:v>
                </c:pt>
                <c:pt idx="12">
                  <c:v>-1450438.8998862118</c:v>
                </c:pt>
                <c:pt idx="13">
                  <c:v>-482435.49703346193</c:v>
                </c:pt>
                <c:pt idx="14">
                  <c:v>522127.1245491677</c:v>
                </c:pt>
                <c:pt idx="15">
                  <c:v>1563978.1718476471</c:v>
                </c:pt>
                <c:pt idx="16">
                  <c:v>2627067.7329679877</c:v>
                </c:pt>
                <c:pt idx="17">
                  <c:v>3711763.9827230461</c:v>
                </c:pt>
                <c:pt idx="18">
                  <c:v>4818443.3707956262</c:v>
                </c:pt>
                <c:pt idx="19">
                  <c:v>5947490.7623923356</c:v>
                </c:pt>
                <c:pt idx="20">
                  <c:v>7099299.5820089094</c:v>
                </c:pt>
                <c:pt idx="21">
                  <c:v>8167384.3347069342</c:v>
                </c:pt>
                <c:pt idx="22">
                  <c:v>9255115.0260418318</c:v>
                </c:pt>
                <c:pt idx="23">
                  <c:v>10362833.080701072</c:v>
                </c:pt>
                <c:pt idx="24">
                  <c:v>11490887.518416561</c:v>
                </c:pt>
                <c:pt idx="25">
                  <c:v>12639635.082634592</c:v>
                </c:pt>
                <c:pt idx="26">
                  <c:v>13809440.371986797</c:v>
                </c:pt>
                <c:pt idx="27">
                  <c:v>15000675.974606499</c:v>
                </c:pt>
                <c:pt idx="28">
                  <c:v>16213722.605335694</c:v>
                </c:pt>
                <c:pt idx="29">
                  <c:v>17448969.245868862</c:v>
                </c:pt>
              </c:numCache>
            </c:numRef>
          </c:yVal>
        </c:ser>
        <c:ser>
          <c:idx val="4"/>
          <c:order val="2"/>
          <c:tx>
            <c:v>AA-CAES2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8575">
                <a:solidFill>
                  <a:srgbClr val="C00000"/>
                </a:solidFill>
              </a:ln>
            </c:spPr>
            <c:trendlineType val="poly"/>
            <c:order val="6"/>
          </c:trendline>
          <c:xVal>
            <c:numRef>
              <c:f>'AA-CAES'!$AG$1:$BK$1</c:f>
              <c:numCache>
                <c:formatCode>General</c:formatCode>
                <c:ptCount val="3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</c:numCache>
            </c:numRef>
          </c:xVal>
          <c:yVal>
            <c:numRef>
              <c:f>'AA-CAES'!$AG$52:$BK$52</c:f>
              <c:numCache>
                <c:formatCode>_-* #,##0\ _K_č_-;\-* #,##0\ _K_č_-;_-* "-"??\ _K_č_-;_-@_-</c:formatCode>
                <c:ptCount val="31"/>
                <c:pt idx="0">
                  <c:v>9169994.5475765616</c:v>
                </c:pt>
                <c:pt idx="1">
                  <c:v>10489799.843435951</c:v>
                </c:pt>
                <c:pt idx="2">
                  <c:v>11887383.008603903</c:v>
                </c:pt>
                <c:pt idx="3">
                  <c:v>13308807.687208589</c:v>
                </c:pt>
                <c:pt idx="4">
                  <c:v>14754506.40350404</c:v>
                </c:pt>
                <c:pt idx="5">
                  <c:v>16224920.853837948</c:v>
                </c:pt>
                <c:pt idx="6">
                  <c:v>17720502.068726018</c:v>
                </c:pt>
                <c:pt idx="7">
                  <c:v>19241710.578267086</c:v>
                </c:pt>
                <c:pt idx="8">
                  <c:v>20789016.580954026</c:v>
                </c:pt>
                <c:pt idx="9">
                  <c:v>22362900.115936425</c:v>
                </c:pt>
                <c:pt idx="10">
                  <c:v>23963851.23879214</c:v>
                </c:pt>
                <c:pt idx="11">
                  <c:v>25592370.200865906</c:v>
                </c:pt>
                <c:pt idx="12">
                  <c:v>27248967.632234175</c:v>
                </c:pt>
                <c:pt idx="13">
                  <c:v>28934164.728356548</c:v>
                </c:pt>
                <c:pt idx="14">
                  <c:v>30648493.440475237</c:v>
                </c:pt>
                <c:pt idx="15">
                  <c:v>32392496.669825092</c:v>
                </c:pt>
                <c:pt idx="16">
                  <c:v>34166728.465717897</c:v>
                </c:pt>
                <c:pt idx="17">
                  <c:v>35971754.227565788</c:v>
                </c:pt>
                <c:pt idx="18">
                  <c:v>37808150.910909772</c:v>
                </c:pt>
                <c:pt idx="19">
                  <c:v>39676507.237520568</c:v>
                </c:pt>
                <c:pt idx="20">
                  <c:v>41577423.909640126</c:v>
                </c:pt>
                <c:pt idx="21">
                  <c:v>43418196.057059512</c:v>
                </c:pt>
                <c:pt idx="22">
                  <c:v>45292766.773973443</c:v>
                </c:pt>
                <c:pt idx="23">
                  <c:v>47201774.031944625</c:v>
                </c:pt>
                <c:pt idx="24">
                  <c:v>49145868.682790071</c:v>
                </c:pt>
                <c:pt idx="25">
                  <c:v>51125714.69459451</c:v>
                </c:pt>
                <c:pt idx="26">
                  <c:v>53141989.392300658</c:v>
                </c:pt>
                <c:pt idx="27">
                  <c:v>55195383.702953473</c:v>
                </c:pt>
                <c:pt idx="28">
                  <c:v>57286602.405676879</c:v>
                </c:pt>
                <c:pt idx="29">
                  <c:v>59416364.386462711</c:v>
                </c:pt>
                <c:pt idx="30">
                  <c:v>61585402.897853039</c:v>
                </c:pt>
              </c:numCache>
            </c:numRef>
          </c:yVal>
        </c:ser>
        <c:ser>
          <c:idx val="2"/>
          <c:order val="3"/>
          <c:tx>
            <c:v>LAES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8575">
                <a:solidFill>
                  <a:srgbClr val="92D050"/>
                </a:solidFill>
              </a:ln>
            </c:spPr>
            <c:trendlineType val="poly"/>
            <c:order val="6"/>
          </c:trendline>
          <c:xVal>
            <c:numRef>
              <c:f>LAES!$C$1:$AF$1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xVal>
          <c:yVal>
            <c:numRef>
              <c:f>LAES!$C$52:$AF$52</c:f>
              <c:numCache>
                <c:formatCode>_-* #,##0\ _K_č_-;\-* #,##0\ _K_č_-;_-* "-"??\ _K_č_-;_-@_-</c:formatCode>
                <c:ptCount val="30"/>
                <c:pt idx="0">
                  <c:v>-3556800</c:v>
                </c:pt>
                <c:pt idx="1">
                  <c:v>-2998863.2077714284</c:v>
                </c:pt>
                <c:pt idx="2">
                  <c:v>-2404688.4531154283</c:v>
                </c:pt>
                <c:pt idx="3">
                  <c:v>-1794336.9931263083</c:v>
                </c:pt>
                <c:pt idx="4">
                  <c:v>-1167590.0850174059</c:v>
                </c:pt>
                <c:pt idx="5">
                  <c:v>-524222.66549392533</c:v>
                </c:pt>
                <c:pt idx="6">
                  <c:v>151073.86787397356</c:v>
                </c:pt>
                <c:pt idx="7">
                  <c:v>858827.60331584688</c:v>
                </c:pt>
                <c:pt idx="8">
                  <c:v>1599591.2983161123</c:v>
                </c:pt>
                <c:pt idx="9">
                  <c:v>2373942.7019793848</c:v>
                </c:pt>
                <c:pt idx="10">
                  <c:v>3182484.8919405085</c:v>
                </c:pt>
                <c:pt idx="11">
                  <c:v>4025846.6259902231</c:v>
                </c:pt>
                <c:pt idx="12">
                  <c:v>4904682.7085950123</c:v>
                </c:pt>
                <c:pt idx="13">
                  <c:v>5819674.3724973872</c:v>
                </c:pt>
                <c:pt idx="14">
                  <c:v>6771529.6755906334</c:v>
                </c:pt>
                <c:pt idx="15">
                  <c:v>7760983.9132699417</c:v>
                </c:pt>
                <c:pt idx="16">
                  <c:v>8771993.3838187288</c:v>
                </c:pt>
                <c:pt idx="17">
                  <c:v>9804932.5964308027</c:v>
                </c:pt>
                <c:pt idx="18">
                  <c:v>10860184.461857537</c:v>
                </c:pt>
                <c:pt idx="19">
                  <c:v>11938140.435595484</c:v>
                </c:pt>
                <c:pt idx="20">
                  <c:v>13039200.664236121</c:v>
                </c:pt>
                <c:pt idx="21">
                  <c:v>14125119.27137869</c:v>
                </c:pt>
                <c:pt idx="22">
                  <c:v>15231040.494247023</c:v>
                </c:pt>
                <c:pt idx="23">
                  <c:v>16357312.891070366</c:v>
                </c:pt>
                <c:pt idx="24">
                  <c:v>17504292.757793244</c:v>
                </c:pt>
                <c:pt idx="25">
                  <c:v>18672344.259598807</c:v>
                </c:pt>
                <c:pt idx="26">
                  <c:v>19861839.565290295</c:v>
                </c:pt>
                <c:pt idx="27">
                  <c:v>21073158.984576065</c:v>
                </c:pt>
                <c:pt idx="28">
                  <c:v>22306691.10830465</c:v>
                </c:pt>
                <c:pt idx="29">
                  <c:v>23562832.951697197</c:v>
                </c:pt>
              </c:numCache>
            </c:numRef>
          </c:yVal>
        </c:ser>
        <c:ser>
          <c:idx val="5"/>
          <c:order val="4"/>
          <c:tx>
            <c:v>LAES2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8575">
                <a:solidFill>
                  <a:srgbClr val="92D050"/>
                </a:solidFill>
              </a:ln>
            </c:spPr>
            <c:trendlineType val="poly"/>
            <c:order val="6"/>
          </c:trendline>
          <c:xVal>
            <c:numRef>
              <c:f>LAES!$AG$1:$BK$1</c:f>
              <c:numCache>
                <c:formatCode>General</c:formatCode>
                <c:ptCount val="3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</c:numCache>
            </c:numRef>
          </c:xVal>
          <c:yVal>
            <c:numRef>
              <c:f>LAES!$AG$52:$BK$52</c:f>
              <c:numCache>
                <c:formatCode>_-* #,##0\ _K_č_-;\-* #,##0\ _K_č_-;_-* "-"??\ _K_č_-;_-@_-</c:formatCode>
                <c:ptCount val="31"/>
                <c:pt idx="0">
                  <c:v>19407905.348315559</c:v>
                </c:pt>
                <c:pt idx="1">
                  <c:v>20732690.344888892</c:v>
                </c:pt>
                <c:pt idx="2">
                  <c:v>22112302.414420318</c:v>
                </c:pt>
                <c:pt idx="3">
                  <c:v>23516199.480517197</c:v>
                </c:pt>
                <c:pt idx="4">
                  <c:v>24944822.937096138</c:v>
                </c:pt>
                <c:pt idx="5">
                  <c:v>26398623.527560655</c:v>
                </c:pt>
                <c:pt idx="6">
                  <c:v>27878061.510423396</c:v>
                </c:pt>
                <c:pt idx="7">
                  <c:v>29383606.82834008</c:v>
                </c:pt>
                <c:pt idx="8">
                  <c:v>30915739.280611597</c:v>
                </c:pt>
                <c:pt idx="9">
                  <c:v>32474948.699211713</c:v>
                </c:pt>
                <c:pt idx="10">
                  <c:v>34061735.128398955</c:v>
                </c:pt>
                <c:pt idx="11">
                  <c:v>35676609.00797233</c:v>
                </c:pt>
                <c:pt idx="12">
                  <c:v>37320091.360231645</c:v>
                </c:pt>
                <c:pt idx="13">
                  <c:v>38992713.980704337</c:v>
                </c:pt>
                <c:pt idx="14">
                  <c:v>40695019.632701799</c:v>
                </c:pt>
                <c:pt idx="15">
                  <c:v>42427562.245769456</c:v>
                </c:pt>
                <c:pt idx="16">
                  <c:v>44190907.118095867</c:v>
                </c:pt>
                <c:pt idx="17">
                  <c:v>45985631.122947492</c:v>
                </c:pt>
                <c:pt idx="18">
                  <c:v>47812322.919196732</c:v>
                </c:pt>
                <c:pt idx="19">
                  <c:v>49671583.166012347</c:v>
                </c:pt>
                <c:pt idx="20">
                  <c:v>51564024.741782263</c:v>
                </c:pt>
                <c:pt idx="21">
                  <c:v>53437100.448038988</c:v>
                </c:pt>
                <c:pt idx="22">
                  <c:v>55344620.794967003</c:v>
                </c:pt>
                <c:pt idx="23">
                  <c:v>57287236.675552554</c:v>
                </c:pt>
                <c:pt idx="24">
                  <c:v>59265612.121464655</c:v>
                </c:pt>
                <c:pt idx="25">
                  <c:v>61280424.544237077</c:v>
                </c:pt>
                <c:pt idx="26">
                  <c:v>63332364.98113057</c:v>
                </c:pt>
                <c:pt idx="27">
                  <c:v>65422138.345754482</c:v>
                </c:pt>
                <c:pt idx="28">
                  <c:v>67550463.683528408</c:v>
                </c:pt>
                <c:pt idx="29">
                  <c:v>69718074.43206577</c:v>
                </c:pt>
                <c:pt idx="30">
                  <c:v>71925718.686562657</c:v>
                </c:pt>
              </c:numCache>
            </c:numRef>
          </c:yVal>
        </c:ser>
        <c:ser>
          <c:idx val="3"/>
          <c:order val="5"/>
          <c:tx>
            <c:v>Li-ion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8575">
                <a:solidFill>
                  <a:schemeClr val="bg1">
                    <a:lumMod val="50000"/>
                  </a:schemeClr>
                </a:solidFill>
              </a:ln>
            </c:spPr>
            <c:trendlineType val="poly"/>
            <c:order val="6"/>
          </c:trendline>
          <c:xVal>
            <c:numRef>
              <c:f>'Li-ion'!$C$1:$L$1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'Li-ion'!$C$58:$L$58</c:f>
              <c:numCache>
                <c:formatCode>_-* #,##0\ _K_č_-;\-* #,##0\ _K_č_-;_-* "-"??\ _K_č_-;_-@_-</c:formatCode>
                <c:ptCount val="10"/>
                <c:pt idx="0">
                  <c:v>-17280000</c:v>
                </c:pt>
                <c:pt idx="1">
                  <c:v>-16315992</c:v>
                </c:pt>
                <c:pt idx="2">
                  <c:v>-15329463.84</c:v>
                </c:pt>
                <c:pt idx="3">
                  <c:v>-14320035.9168</c:v>
                </c:pt>
                <c:pt idx="4">
                  <c:v>-13287319.799136</c:v>
                </c:pt>
                <c:pt idx="5">
                  <c:v>-12230918.081238719</c:v>
                </c:pt>
                <c:pt idx="6">
                  <c:v>-11132438.119193807</c:v>
                </c:pt>
                <c:pt idx="7">
                  <c:v>-9991048.3782015182</c:v>
                </c:pt>
                <c:pt idx="8">
                  <c:v>-8805886.3058649674</c:v>
                </c:pt>
                <c:pt idx="9">
                  <c:v>-7576057.8393631</c:v>
                </c:pt>
              </c:numCache>
            </c:numRef>
          </c:yVal>
        </c:ser>
        <c:ser>
          <c:idx val="6"/>
          <c:order val="6"/>
          <c:tx>
            <c:v>Li-ion2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8575">
                <a:solidFill>
                  <a:sysClr val="window" lastClr="FFFFFF">
                    <a:lumMod val="50000"/>
                  </a:sysClr>
                </a:solidFill>
              </a:ln>
            </c:spPr>
            <c:trendlineType val="poly"/>
            <c:order val="6"/>
          </c:trendline>
          <c:xVal>
            <c:numRef>
              <c:f>'Li-ion'!$M$1:$V$1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xVal>
          <c:yVal>
            <c:numRef>
              <c:f>'Li-ion'!$M$58:$V$58</c:f>
              <c:numCache>
                <c:formatCode>_-* #,##0\ _K_č_-;\-* #,##0\ _K_č_-;_-* "-"??\ _K_č_-;_-@_-</c:formatCode>
                <c:ptCount val="10"/>
                <c:pt idx="0">
                  <c:v>-13322044.753813185</c:v>
                </c:pt>
                <c:pt idx="1">
                  <c:v>-12104499.963170005</c:v>
                </c:pt>
                <c:pt idx="2">
                  <c:v>-10734985.061196422</c:v>
                </c:pt>
                <c:pt idx="3">
                  <c:v>-9316901.9181944132</c:v>
                </c:pt>
                <c:pt idx="4">
                  <c:v>-7849190.8882742506</c:v>
                </c:pt>
                <c:pt idx="5">
                  <c:v>-6330757.4712088676</c:v>
                </c:pt>
                <c:pt idx="6">
                  <c:v>-4985040.2542837486</c:v>
                </c:pt>
                <c:pt idx="7">
                  <c:v>-3907839.7342176633</c:v>
                </c:pt>
                <c:pt idx="8">
                  <c:v>-2600013.371578163</c:v>
                </c:pt>
                <c:pt idx="9">
                  <c:v>-1265225.8934163111</c:v>
                </c:pt>
              </c:numCache>
            </c:numRef>
          </c:yVal>
        </c:ser>
        <c:ser>
          <c:idx val="7"/>
          <c:order val="7"/>
          <c:tx>
            <c:v>Li-ion3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8575">
                <a:solidFill>
                  <a:sysClr val="window" lastClr="FFFFFF">
                    <a:lumMod val="50000"/>
                  </a:sysClr>
                </a:solidFill>
              </a:ln>
            </c:spPr>
            <c:trendlineType val="poly"/>
            <c:order val="6"/>
          </c:trendline>
          <c:xVal>
            <c:numRef>
              <c:f>'Li-ion'!$W$1:$AF$1</c:f>
              <c:numCache>
                <c:formatCode>General</c:formatCode>
                <c:ptCount val="10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numCache>
            </c:numRef>
          </c:xVal>
          <c:yVal>
            <c:numRef>
              <c:f>'Li-ion'!$W$58:$AF$58</c:f>
              <c:numCache>
                <c:formatCode>_-* #,##0\ _K_č_-;\-* #,##0\ _K_č_-;_-* "-"??\ _K_č_-;_-@_-</c:formatCode>
                <c:ptCount val="10"/>
                <c:pt idx="0">
                  <c:v>-8462019.2028618641</c:v>
                </c:pt>
                <c:pt idx="1">
                  <c:v>-6894851.7944037132</c:v>
                </c:pt>
                <c:pt idx="2">
                  <c:v>-5148186.0193964466</c:v>
                </c:pt>
                <c:pt idx="3">
                  <c:v>-3368158.4572427897</c:v>
                </c:pt>
                <c:pt idx="4">
                  <c:v>-1554130.552255566</c:v>
                </c:pt>
                <c:pt idx="5">
                  <c:v>294549.26111423597</c:v>
                </c:pt>
                <c:pt idx="6">
                  <c:v>1901936.7988644065</c:v>
                </c:pt>
                <c:pt idx="7">
                  <c:v>3180520.9884670852</c:v>
                </c:pt>
                <c:pt idx="8">
                  <c:v>4765430.7683407702</c:v>
                </c:pt>
                <c:pt idx="9">
                  <c:v>6380629.0813670447</c:v>
                </c:pt>
              </c:numCache>
            </c:numRef>
          </c:yVal>
        </c:ser>
        <c:ser>
          <c:idx val="8"/>
          <c:order val="8"/>
          <c:tx>
            <c:v>Li-ion4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8575">
                <a:solidFill>
                  <a:sysClr val="window" lastClr="FFFFFF">
                    <a:lumMod val="50000"/>
                  </a:sysClr>
                </a:solidFill>
              </a:ln>
            </c:spPr>
            <c:trendlineType val="linear"/>
          </c:trendline>
          <c:xVal>
            <c:numRef>
              <c:f>'Li-ion'!$AG$1:$AP$1</c:f>
              <c:numCache>
                <c:formatCode>General</c:formatCode>
                <c:ptCount val="10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</c:numCache>
            </c:numRef>
          </c:xVal>
          <c:yVal>
            <c:numRef>
              <c:f>'Li-ion'!$AG$58:$AP$58</c:f>
              <c:numCache>
                <c:formatCode>_-* #,##0\ _K_č_-;\-* #,##0\ _K_č_-;_-* "-"??\ _K_č_-;_-@_-</c:formatCode>
                <c:ptCount val="10"/>
                <c:pt idx="0">
                  <c:v>-2406743.2770148972</c:v>
                </c:pt>
                <c:pt idx="1">
                  <c:v>-511146.59356988803</c:v>
                </c:pt>
                <c:pt idx="2">
                  <c:v>1599486.025714603</c:v>
                </c:pt>
                <c:pt idx="3">
                  <c:v>3750481.9303569291</c:v>
                </c:pt>
                <c:pt idx="4">
                  <c:v>5942621.4240673352</c:v>
                </c:pt>
                <c:pt idx="5">
                  <c:v>8176700.5058557484</c:v>
                </c:pt>
                <c:pt idx="6">
                  <c:v>10134537.558532521</c:v>
                </c:pt>
                <c:pt idx="7">
                  <c:v>11695076.481884759</c:v>
                </c:pt>
                <c:pt idx="8">
                  <c:v>13610593.081154555</c:v>
                </c:pt>
                <c:pt idx="9">
                  <c:v>15562791.82502945</c:v>
                </c:pt>
              </c:numCache>
            </c:numRef>
          </c:yVal>
        </c:ser>
        <c:ser>
          <c:idx val="9"/>
          <c:order val="9"/>
          <c:tx>
            <c:v>Li-ion5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8575">
                <a:solidFill>
                  <a:sysClr val="window" lastClr="FFFFFF">
                    <a:lumMod val="50000"/>
                  </a:sysClr>
                </a:solidFill>
              </a:ln>
            </c:spPr>
            <c:trendlineType val="poly"/>
            <c:order val="6"/>
          </c:trendline>
          <c:xVal>
            <c:numRef>
              <c:f>'Li-ion'!$AQ$1:$AZ$1</c:f>
              <c:numCache>
                <c:formatCode>General</c:formatCode>
                <c:ptCount val="10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</c:numCache>
            </c:numRef>
          </c:xVal>
          <c:yVal>
            <c:numRef>
              <c:f>'Li-ion'!$AQ$58:$AZ$58</c:f>
              <c:numCache>
                <c:formatCode>_-* #,##0\ _K_č_-;\-* #,##0\ _K_č_-;_-* "-"??\ _K_č_-;_-@_-</c:formatCode>
                <c:ptCount val="10"/>
                <c:pt idx="0">
                  <c:v>4834076.300953079</c:v>
                </c:pt>
                <c:pt idx="1">
                  <c:v>7127602.3681101203</c:v>
                </c:pt>
                <c:pt idx="2">
                  <c:v>9678929.1571113784</c:v>
                </c:pt>
                <c:pt idx="3">
                  <c:v>12279165.652396787</c:v>
                </c:pt>
                <c:pt idx="4">
                  <c:v>14929263.276432998</c:v>
                </c:pt>
                <c:pt idx="5">
                  <c:v>17630192.410787366</c:v>
                </c:pt>
                <c:pt idx="6">
                  <c:v>20015094.04536473</c:v>
                </c:pt>
                <c:pt idx="7">
                  <c:v>21919765.905938663</c:v>
                </c:pt>
                <c:pt idx="8">
                  <c:v>24235913.135757495</c:v>
                </c:pt>
                <c:pt idx="9">
                  <c:v>26596537.451376639</c:v>
                </c:pt>
              </c:numCache>
            </c:numRef>
          </c:yVal>
        </c:ser>
        <c:ser>
          <c:idx val="10"/>
          <c:order val="10"/>
          <c:tx>
            <c:v>Li-ion6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8575">
                <a:solidFill>
                  <a:sysClr val="window" lastClr="FFFFFF">
                    <a:lumMod val="50000"/>
                  </a:sysClr>
                </a:solidFill>
              </a:ln>
            </c:spPr>
            <c:trendlineType val="poly"/>
            <c:order val="6"/>
          </c:trendline>
          <c:xVal>
            <c:numRef>
              <c:f>'Li-ion'!$BA$1:$BK$1</c:f>
              <c:numCache>
                <c:formatCode>General</c:formatCode>
                <c:ptCount val="1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</c:numCache>
            </c:numRef>
          </c:xVal>
          <c:yVal>
            <c:numRef>
              <c:f>'Li-ion'!$BA$58:$BK$58</c:f>
              <c:numCache>
                <c:formatCode>_-* #,##0\ _K_č_-;\-* #,##0\ _K_č_-;_-* "-"??\ _K_č_-;_-@_-</c:formatCode>
                <c:ptCount val="11"/>
                <c:pt idx="0">
                  <c:v>13498959.117841356</c:v>
                </c:pt>
                <c:pt idx="1">
                  <c:v>16275180.881780805</c:v>
                </c:pt>
                <c:pt idx="2">
                  <c:v>19360771.747277681</c:v>
                </c:pt>
                <c:pt idx="3">
                  <c:v>22505684.705492031</c:v>
                </c:pt>
                <c:pt idx="4">
                  <c:v>25711077.951375462</c:v>
                </c:pt>
                <c:pt idx="5">
                  <c:v>28978132.595940489</c:v>
                </c:pt>
                <c:pt idx="6">
                  <c:v>31883457.188440252</c:v>
                </c:pt>
                <c:pt idx="7">
                  <c:v>34208013.131840706</c:v>
                </c:pt>
                <c:pt idx="8">
                  <c:v>37010095.786037594</c:v>
                </c:pt>
                <c:pt idx="9">
                  <c:v>39866143.806267679</c:v>
                </c:pt>
                <c:pt idx="10">
                  <c:v>42777212.173593774</c:v>
                </c:pt>
              </c:numCache>
            </c:numRef>
          </c:yVal>
        </c:ser>
        <c:axId val="97924992"/>
        <c:axId val="97926528"/>
      </c:scatterChart>
      <c:valAx>
        <c:axId val="97924992"/>
        <c:scaling>
          <c:orientation val="minMax"/>
          <c:max val="60"/>
        </c:scaling>
        <c:axPos val="b"/>
        <c:numFmt formatCode="General" sourceLinked="1"/>
        <c:tickLblPos val="nextTo"/>
        <c:crossAx val="97926528"/>
        <c:crosses val="autoZero"/>
        <c:crossBetween val="midCat"/>
      </c:valAx>
      <c:valAx>
        <c:axId val="979265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Kumulované</a:t>
                </a:r>
                <a:r>
                  <a:rPr lang="cs-CZ" baseline="0"/>
                  <a:t> Cash Flow </a:t>
                </a:r>
                <a:r>
                  <a:rPr lang="en-US" baseline="0"/>
                  <a:t>[tis</a:t>
                </a:r>
                <a:r>
                  <a:rPr lang="cs-CZ" baseline="0"/>
                  <a:t>í</a:t>
                </a:r>
                <a:r>
                  <a:rPr lang="en-US" baseline="0"/>
                  <a:t>ce K</a:t>
                </a:r>
                <a:r>
                  <a:rPr lang="cs-CZ" baseline="0"/>
                  <a:t>č</a:t>
                </a:r>
                <a:r>
                  <a:rPr lang="en-US" baseline="0"/>
                  <a:t>]</a:t>
                </a:r>
                <a:endParaRPr lang="cs-CZ"/>
              </a:p>
            </c:rich>
          </c:tx>
          <c:layout/>
        </c:title>
        <c:numFmt formatCode="_-* #,##0\ _K_č_-;\-* #,##0\ _K_č_-;_-* &quot;-&quot;??\ _K_č_-;_-@_-" sourceLinked="1"/>
        <c:tickLblPos val="nextTo"/>
        <c:crossAx val="97924992"/>
        <c:crosses val="autoZero"/>
        <c:crossBetween val="midCat"/>
      </c:valAx>
    </c:plotArea>
    <c:legend>
      <c:legendPos val="r"/>
      <c:legendEntry>
        <c:idx val="0"/>
        <c:txPr>
          <a:bodyPr/>
          <a:lstStyle/>
          <a:p>
            <a:pPr>
              <a:defRPr sz="1100" b="1" i="0" baseline="0">
                <a:solidFill>
                  <a:schemeClr val="tx2"/>
                </a:solidFill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solidFill>
                  <a:srgbClr val="C00000"/>
                </a:solidFill>
              </a:defRPr>
            </a:pPr>
            <a:endParaRPr lang="cs-CZ"/>
          </a:p>
        </c:txPr>
      </c:legendEntry>
      <c:legendEntry>
        <c:idx val="2"/>
        <c:delete val="1"/>
      </c:legendEntry>
      <c:legendEntry>
        <c:idx val="3"/>
        <c:txPr>
          <a:bodyPr/>
          <a:lstStyle/>
          <a:p>
            <a:pPr>
              <a:defRPr sz="1100" b="1" i="0" baseline="0">
                <a:solidFill>
                  <a:srgbClr val="92D050"/>
                </a:solidFill>
              </a:defRPr>
            </a:pPr>
            <a:endParaRPr lang="cs-CZ"/>
          </a:p>
        </c:txPr>
      </c:legendEntry>
      <c:legendEntry>
        <c:idx val="4"/>
        <c:delete val="1"/>
      </c:legendEntry>
      <c:legendEntry>
        <c:idx val="5"/>
        <c:txPr>
          <a:bodyPr/>
          <a:lstStyle/>
          <a:p>
            <a:pPr>
              <a:defRPr sz="1100" b="1" i="0" baseline="0">
                <a:solidFill>
                  <a:schemeClr val="bg1">
                    <a:lumMod val="50000"/>
                  </a:schemeClr>
                </a:solidFill>
              </a:defRPr>
            </a:pPr>
            <a:endParaRPr lang="cs-CZ"/>
          </a:p>
        </c:txPr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Kumulovaný diskontovaný hotovostní</a:t>
            </a:r>
            <a:r>
              <a:rPr lang="cs-CZ" baseline="0"/>
              <a:t> tok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PHS</c:v>
          </c:tx>
          <c:spPr>
            <a:ln>
              <a:noFill/>
            </a:ln>
          </c:spPr>
          <c:marker>
            <c:symbol val="none"/>
          </c:marker>
          <c:trendline>
            <c:trendlineType val="log"/>
          </c:trendline>
          <c:trendline>
            <c:spPr>
              <a:ln w="28575">
                <a:solidFill>
                  <a:schemeClr val="accent1"/>
                </a:solidFill>
              </a:ln>
            </c:spPr>
            <c:trendlineType val="poly"/>
            <c:order val="6"/>
          </c:trendline>
          <c:xVal>
            <c:numRef>
              <c:f>PHS!$C$1:$BK$1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PHS!$C$54:$BK$54</c:f>
              <c:numCache>
                <c:formatCode>_-* #,##0\ _K_č_-;\-* #,##0\ _K_č_-;_-* "-"??\ _K_č_-;_-@_-</c:formatCode>
                <c:ptCount val="61"/>
                <c:pt idx="0">
                  <c:v>-10530000</c:v>
                </c:pt>
                <c:pt idx="1">
                  <c:v>-10014200.405660378</c:v>
                </c:pt>
                <c:pt idx="2">
                  <c:v>-9478523.8611605559</c:v>
                </c:pt>
                <c:pt idx="3">
                  <c:v>-8960299.5922103487</c:v>
                </c:pt>
                <c:pt idx="4">
                  <c:v>-8459102.9877494164</c:v>
                </c:pt>
                <c:pt idx="5">
                  <c:v>-7974506.4698411915</c:v>
                </c:pt>
                <c:pt idx="6">
                  <c:v>-7495636.1749010934</c:v>
                </c:pt>
                <c:pt idx="7">
                  <c:v>-7023045.8179300353</c:v>
                </c:pt>
                <c:pt idx="8">
                  <c:v>-6557212.8716421146</c:v>
                </c:pt>
                <c:pt idx="9">
                  <c:v>-6098545.8118694453</c:v>
                </c:pt>
                <c:pt idx="10">
                  <c:v>-5647390.7307120347</c:v>
                </c:pt>
                <c:pt idx="11">
                  <c:v>-5204037.3711109553</c:v>
                </c:pt>
                <c:pt idx="12">
                  <c:v>-4768724.6320212483</c:v>
                </c:pt>
                <c:pt idx="13">
                  <c:v>-4341645.5892336462</c:v>
                </c:pt>
                <c:pt idx="14">
                  <c:v>-3922952.0731103653</c:v>
                </c:pt>
                <c:pt idx="15">
                  <c:v>-3512758.8410315295</c:v>
                </c:pt>
                <c:pt idx="16">
                  <c:v>-3117679.3782675532</c:v>
                </c:pt>
                <c:pt idx="17">
                  <c:v>-2737183.7523343824</c:v>
                </c:pt>
                <c:pt idx="18">
                  <c:v>-2370758.3300373591</c:v>
                </c:pt>
                <c:pt idx="19">
                  <c:v>-2017905.4760721847</c:v>
                </c:pt>
                <c:pt idx="20">
                  <c:v>-1678143.2374318927</c:v>
                </c:pt>
                <c:pt idx="21">
                  <c:v>-1352137.9779771154</c:v>
                </c:pt>
                <c:pt idx="22">
                  <c:v>-1039331.2351502276</c:v>
                </c:pt>
                <c:pt idx="23">
                  <c:v>-739186.88451752265</c:v>
                </c:pt>
                <c:pt idx="24">
                  <c:v>-451190.29599735944</c:v>
                </c:pt>
                <c:pt idx="25">
                  <c:v>-174847.51669110404</c:v>
                </c:pt>
                <c:pt idx="26">
                  <c:v>90315.519993244554</c:v>
                </c:pt>
                <c:pt idx="27">
                  <c:v>344753.75929236563</c:v>
                </c:pt>
                <c:pt idx="28">
                  <c:v>588903.76453064987</c:v>
                </c:pt>
                <c:pt idx="29">
                  <c:v>823184.43151338818</c:v>
                </c:pt>
                <c:pt idx="30">
                  <c:v>1047997.678363455</c:v>
                </c:pt>
                <c:pt idx="31">
                  <c:v>1252555.8729057049</c:v>
                </c:pt>
                <c:pt idx="32">
                  <c:v>1449034.6376921101</c:v>
                </c:pt>
                <c:pt idx="33">
                  <c:v>1637753.0603090203</c:v>
                </c:pt>
                <c:pt idx="34">
                  <c:v>1819017.8015619249</c:v>
                </c:pt>
                <c:pt idx="35">
                  <c:v>1993123.5560617894</c:v>
                </c:pt>
                <c:pt idx="36">
                  <c:v>2160353.4981422252</c:v>
                </c:pt>
                <c:pt idx="37">
                  <c:v>2320979.713339705</c:v>
                </c:pt>
                <c:pt idx="38">
                  <c:v>2475263.6156910947</c:v>
                </c:pt>
                <c:pt idx="39">
                  <c:v>2623456.351121312</c:v>
                </c:pt>
                <c:pt idx="40">
                  <c:v>2765799.1872092821</c:v>
                </c:pt>
                <c:pt idx="41">
                  <c:v>2902523.889632869</c:v>
                </c:pt>
                <c:pt idx="42">
                  <c:v>3033853.0856034411</c:v>
                </c:pt>
                <c:pt idx="43">
                  <c:v>3160000.6146083986</c:v>
                </c:pt>
                <c:pt idx="44">
                  <c:v>3281171.8667856604</c:v>
                </c:pt>
                <c:pt idx="45">
                  <c:v>3397564.1092579458</c:v>
                </c:pt>
                <c:pt idx="46">
                  <c:v>3509366.8007569266</c:v>
                </c:pt>
                <c:pt idx="47">
                  <c:v>3616761.8948681513</c:v>
                </c:pt>
                <c:pt idx="48">
                  <c:v>3719924.1322272024</c:v>
                </c:pt>
                <c:pt idx="49">
                  <c:v>3819021.3219960248</c:v>
                </c:pt>
                <c:pt idx="50">
                  <c:v>3914214.6129458528</c:v>
                </c:pt>
                <c:pt idx="51">
                  <c:v>4005658.7544698436</c:v>
                </c:pt>
                <c:pt idx="52">
                  <c:v>4093502.347844447</c:v>
                </c:pt>
                <c:pt idx="53">
                  <c:v>4177888.0880538695</c:v>
                </c:pt>
                <c:pt idx="54">
                  <c:v>4258952.9964867579</c:v>
                </c:pt>
                <c:pt idx="55">
                  <c:v>4336828.6448085671</c:v>
                </c:pt>
                <c:pt idx="56">
                  <c:v>4411641.3703070236</c:v>
                </c:pt>
                <c:pt idx="57">
                  <c:v>4483512.4830017388</c:v>
                </c:pt>
                <c:pt idx="58">
                  <c:v>4552558.4648024291</c:v>
                </c:pt>
                <c:pt idx="59">
                  <c:v>4618891.1609933767</c:v>
                </c:pt>
                <c:pt idx="60">
                  <c:v>4682617.9643148296</c:v>
                </c:pt>
              </c:numCache>
            </c:numRef>
          </c:yVal>
        </c:ser>
        <c:ser>
          <c:idx val="1"/>
          <c:order val="1"/>
          <c:tx>
            <c:v>AA-CAES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8575">
                <a:solidFill>
                  <a:srgbClr val="C00000"/>
                </a:solidFill>
              </a:ln>
            </c:spPr>
            <c:trendlineType val="poly"/>
            <c:order val="6"/>
          </c:trendline>
          <c:xVal>
            <c:numRef>
              <c:f>'AA-CAES'!$C$1:$AF$1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xVal>
          <c:yVal>
            <c:numRef>
              <c:f>'AA-CAES'!$C$54:$AF$54</c:f>
              <c:numCache>
                <c:formatCode>_-* #,##0\ _K_č_-;\-* #,##0\ _K_č_-;_-* "-"??\ _K_č_-;_-@_-</c:formatCode>
                <c:ptCount val="30"/>
                <c:pt idx="0">
                  <c:v>-10530000</c:v>
                </c:pt>
                <c:pt idx="1">
                  <c:v>-9988093.7345013469</c:v>
                </c:pt>
                <c:pt idx="2">
                  <c:v>-9409448.4778263737</c:v>
                </c:pt>
                <c:pt idx="3">
                  <c:v>-8850180.0199651867</c:v>
                </c:pt>
                <c:pt idx="4">
                  <c:v>-8309779.3468945595</c:v>
                </c:pt>
                <c:pt idx="5">
                  <c:v>-7787737.9238305474</c:v>
                </c:pt>
                <c:pt idx="6">
                  <c:v>-7272920.4127279278</c:v>
                </c:pt>
                <c:pt idx="7">
                  <c:v>-6765833.8733298192</c:v>
                </c:pt>
                <c:pt idx="8">
                  <c:v>-6266909.0886064302</c:v>
                </c:pt>
                <c:pt idx="9">
                  <c:v>-5776508.0162968272</c:v>
                </c:pt>
                <c:pt idx="10">
                  <c:v>-5294930.5802861098</c:v>
                </c:pt>
                <c:pt idx="11">
                  <c:v>-4822420.8583894446</c:v>
                </c:pt>
                <c:pt idx="12">
                  <c:v>-4359172.7183421683</c:v>
                </c:pt>
                <c:pt idx="13">
                  <c:v>-3905334.9494213173</c:v>
                </c:pt>
                <c:pt idx="14">
                  <c:v>-3461015.933115548</c:v>
                </c:pt>
                <c:pt idx="15">
                  <c:v>-3026287.8925871616</c:v>
                </c:pt>
                <c:pt idx="16">
                  <c:v>-2607806.6375982957</c:v>
                </c:pt>
                <c:pt idx="17">
                  <c:v>-2204989.0454537091</c:v>
                </c:pt>
                <c:pt idx="18">
                  <c:v>-1817270.7930718136</c:v>
                </c:pt>
                <c:pt idx="19">
                  <c:v>-1444105.9406788605</c:v>
                </c:pt>
                <c:pt idx="20">
                  <c:v>-1084966.5062533314</c:v>
                </c:pt>
                <c:pt idx="21">
                  <c:v>-770783.60568144603</c:v>
                </c:pt>
                <c:pt idx="22">
                  <c:v>-468932.79477250244</c:v>
                </c:pt>
                <c:pt idx="23">
                  <c:v>-178935.24184306344</c:v>
                </c:pt>
                <c:pt idx="24">
                  <c:v>99670.005625780439</c:v>
                </c:pt>
                <c:pt idx="25">
                  <c:v>367326.61488326709</c:v>
                </c:pt>
                <c:pt idx="26">
                  <c:v>624461.5491995659</c:v>
                </c:pt>
                <c:pt idx="27">
                  <c:v>871485.63607912522</c:v>
                </c:pt>
                <c:pt idx="28">
                  <c:v>1108794.1220249617</c:v>
                </c:pt>
                <c:pt idx="29">
                  <c:v>1336767.2135725217</c:v>
                </c:pt>
              </c:numCache>
            </c:numRef>
          </c:yVal>
        </c:ser>
        <c:ser>
          <c:idx val="4"/>
          <c:order val="2"/>
          <c:tx>
            <c:v>AA-CAES2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8575">
                <a:solidFill>
                  <a:srgbClr val="C00000"/>
                </a:solidFill>
              </a:ln>
            </c:spPr>
            <c:trendlineType val="poly"/>
            <c:order val="6"/>
          </c:trendline>
          <c:xVal>
            <c:numRef>
              <c:f>'AA-CAES'!$AG$1:$BK$1</c:f>
              <c:numCache>
                <c:formatCode>General</c:formatCode>
                <c:ptCount val="3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</c:numCache>
            </c:numRef>
          </c:xVal>
          <c:yVal>
            <c:numRef>
              <c:f>'AA-CAES'!$AG$54:$BK$54</c:f>
              <c:numCache>
                <c:formatCode>_-* #,##0\ _K_č_-;\-* #,##0\ _K_č_-;_-* "-"??\ _K_č_-;_-@_-</c:formatCode>
                <c:ptCount val="31"/>
                <c:pt idx="0">
                  <c:v>-104686.15495297941</c:v>
                </c:pt>
                <c:pt idx="1">
                  <c:v>112098.25338534761</c:v>
                </c:pt>
                <c:pt idx="2">
                  <c:v>328664.10230479471</c:v>
                </c:pt>
                <c:pt idx="3">
                  <c:v>536456.80775246967</c:v>
                </c:pt>
                <c:pt idx="4">
                  <c:v>735835.33165958081</c:v>
                </c:pt>
                <c:pt idx="5">
                  <c:v>927143.92471432267</c:v>
                </c:pt>
                <c:pt idx="6">
                  <c:v>1110712.7175926336</c:v>
                </c:pt>
                <c:pt idx="7">
                  <c:v>1286858.2900528698</c:v>
                </c:pt>
                <c:pt idx="8">
                  <c:v>1455884.2185535729</c:v>
                </c:pt>
                <c:pt idx="9">
                  <c:v>1618081.6030511209</c:v>
                </c:pt>
                <c:pt idx="10">
                  <c:v>1773729.573629542</c:v>
                </c:pt>
                <c:pt idx="11">
                  <c:v>1923095.7776084067</c:v>
                </c:pt>
                <c:pt idx="12">
                  <c:v>2066436.8477667496</c:v>
                </c:pt>
                <c:pt idx="13">
                  <c:v>2203998.8523116405</c:v>
                </c:pt>
                <c:pt idx="14">
                  <c:v>2336017.7272095107</c:v>
                </c:pt>
                <c:pt idx="15">
                  <c:v>2462719.6914868457</c:v>
                </c:pt>
                <c:pt idx="16">
                  <c:v>2584321.6460945318</c:v>
                </c:pt>
                <c:pt idx="17">
                  <c:v>2701031.5569171445</c:v>
                </c:pt>
                <c:pt idx="18">
                  <c:v>2813048.8224949189</c:v>
                </c:pt>
                <c:pt idx="19">
                  <c:v>2920564.627012162</c:v>
                </c:pt>
                <c:pt idx="20">
                  <c:v>3023762.2790915682</c:v>
                </c:pt>
                <c:pt idx="21">
                  <c:v>3118038.226602125</c:v>
                </c:pt>
                <c:pt idx="22">
                  <c:v>3208610.8265761342</c:v>
                </c:pt>
                <c:pt idx="23">
                  <c:v>3295626.3467130829</c:v>
                </c:pt>
                <c:pt idx="24">
                  <c:v>3379225.2694300492</c:v>
                </c:pt>
                <c:pt idx="25">
                  <c:v>3459542.5182028105</c:v>
                </c:pt>
                <c:pt idx="26">
                  <c:v>3536707.6754186517</c:v>
                </c:pt>
                <c:pt idx="27">
                  <c:v>3610845.1920205271</c:v>
                </c:pt>
                <c:pt idx="28">
                  <c:v>3682074.5892168041</c:v>
                </c:pt>
                <c:pt idx="29">
                  <c:v>3750510.6525250943</c:v>
                </c:pt>
                <c:pt idx="30">
                  <c:v>3816263.6184127084</c:v>
                </c:pt>
              </c:numCache>
            </c:numRef>
          </c:yVal>
        </c:ser>
        <c:ser>
          <c:idx val="2"/>
          <c:order val="3"/>
          <c:tx>
            <c:v>LAES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8575">
                <a:solidFill>
                  <a:srgbClr val="92D050"/>
                </a:solidFill>
              </a:ln>
            </c:spPr>
            <c:trendlineType val="poly"/>
            <c:order val="6"/>
          </c:trendline>
          <c:xVal>
            <c:numRef>
              <c:f>LAES!$C$1:$AF$1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xVal>
          <c:yVal>
            <c:numRef>
              <c:f>LAES!$C$54:$AF$54</c:f>
              <c:numCache>
                <c:formatCode>_-* #,##0\ _K_č_-;\-* #,##0\ _K_č_-;_-* "-"??\ _K_č_-;_-@_-</c:formatCode>
                <c:ptCount val="30"/>
                <c:pt idx="0">
                  <c:v>-3556800</c:v>
                </c:pt>
                <c:pt idx="1">
                  <c:v>-3030444.5356334234</c:v>
                </c:pt>
                <c:pt idx="2">
                  <c:v>-2501631.1192432493</c:v>
                </c:pt>
                <c:pt idx="3">
                  <c:v>-1989168.2640094659</c:v>
                </c:pt>
                <c:pt idx="4">
                  <c:v>-1492726.0096423826</c:v>
                </c:pt>
                <c:pt idx="5">
                  <c:v>-1011964.4472477166</c:v>
                </c:pt>
                <c:pt idx="6">
                  <c:v>-535907.03812764271</c:v>
                </c:pt>
                <c:pt idx="7">
                  <c:v>-65210.38167924399</c:v>
                </c:pt>
                <c:pt idx="8">
                  <c:v>399553.92480480595</c:v>
                </c:pt>
                <c:pt idx="9">
                  <c:v>857891.33086541505</c:v>
                </c:pt>
                <c:pt idx="10">
                  <c:v>1309377.0666552177</c:v>
                </c:pt>
                <c:pt idx="11">
                  <c:v>1753649.5075452528</c:v>
                </c:pt>
                <c:pt idx="12">
                  <c:v>2190404.116205859</c:v>
                </c:pt>
                <c:pt idx="13">
                  <c:v>2619387.9132698439</c:v>
                </c:pt>
                <c:pt idx="14">
                  <c:v>3040394.4317778926</c:v>
                </c:pt>
                <c:pt idx="15">
                  <c:v>3453259.1143581872</c:v>
                </c:pt>
                <c:pt idx="16">
                  <c:v>3851239.2352381363</c:v>
                </c:pt>
                <c:pt idx="17">
                  <c:v>4234836.105375817</c:v>
                </c:pt>
                <c:pt idx="18">
                  <c:v>4604537.0445055841</c:v>
                </c:pt>
                <c:pt idx="19">
                  <c:v>4960815.5185713628</c:v>
                </c:pt>
                <c:pt idx="20">
                  <c:v>5304131.3024477866</c:v>
                </c:pt>
                <c:pt idx="21">
                  <c:v>5623560.1276559047</c:v>
                </c:pt>
                <c:pt idx="22">
                  <c:v>5930458.9037808469</c:v>
                </c:pt>
                <c:pt idx="23">
                  <c:v>6225313.9326728499</c:v>
                </c:pt>
                <c:pt idx="24">
                  <c:v>6508593.3551245388</c:v>
                </c:pt>
                <c:pt idx="25">
                  <c:v>6780747.7554032532</c:v>
                </c:pt>
                <c:pt idx="26">
                  <c:v>7042210.7527777152</c:v>
                </c:pt>
                <c:pt idx="27">
                  <c:v>7293399.5795811666</c:v>
                </c:pt>
                <c:pt idx="28">
                  <c:v>7534715.6454537679</c:v>
                </c:pt>
                <c:pt idx="29">
                  <c:v>7766545.0874968935</c:v>
                </c:pt>
              </c:numCache>
            </c:numRef>
          </c:yVal>
        </c:ser>
        <c:ser>
          <c:idx val="5"/>
          <c:order val="4"/>
          <c:tx>
            <c:v>LAES2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8575">
                <a:solidFill>
                  <a:srgbClr val="92D050"/>
                </a:solidFill>
              </a:ln>
            </c:spPr>
            <c:trendlineType val="poly"/>
            <c:order val="6"/>
          </c:trendline>
          <c:xVal>
            <c:numRef>
              <c:f>LAES!$AG$1:$BK$1</c:f>
              <c:numCache>
                <c:formatCode>General</c:formatCode>
                <c:ptCount val="3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</c:numCache>
            </c:numRef>
          </c:xVal>
          <c:yVal>
            <c:numRef>
              <c:f>LAES!$AG$54:$BK$54</c:f>
              <c:numCache>
                <c:formatCode>_-* #,##0\ _K_č_-;\-* #,##0\ _K_č_-;_-* "-"??\ _K_č_-;_-@_-</c:formatCode>
                <c:ptCount val="31"/>
                <c:pt idx="0">
                  <c:v>7043130.0985479085</c:v>
                </c:pt>
                <c:pt idx="1">
                  <c:v>7260732.4468326513</c:v>
                </c:pt>
                <c:pt idx="2">
                  <c:v>7474513.5415567588</c:v>
                </c:pt>
                <c:pt idx="3">
                  <c:v>7679743.9515287345</c:v>
                </c:pt>
                <c:pt idx="4">
                  <c:v>7876767.6002192916</c:v>
                </c:pt>
                <c:pt idx="5">
                  <c:v>8065914.6434088917</c:v>
                </c:pt>
                <c:pt idx="6">
                  <c:v>8247502.0035261167</c:v>
                </c:pt>
                <c:pt idx="7">
                  <c:v>8421833.8852017391</c:v>
                </c:pt>
                <c:pt idx="8">
                  <c:v>8589202.2725029867</c:v>
                </c:pt>
                <c:pt idx="9">
                  <c:v>8749887.4083213173</c:v>
                </c:pt>
                <c:pt idx="10">
                  <c:v>8904158.2563930694</c:v>
                </c:pt>
                <c:pt idx="11">
                  <c:v>9052272.9464359414</c:v>
                </c:pt>
                <c:pt idx="12">
                  <c:v>9194479.2028857209</c:v>
                </c:pt>
                <c:pt idx="13">
                  <c:v>9331014.7577171326</c:v>
                </c:pt>
                <c:pt idx="14">
                  <c:v>9462107.7478305902</c:v>
                </c:pt>
                <c:pt idx="15">
                  <c:v>9587977.0974829365</c:v>
                </c:pt>
                <c:pt idx="16">
                  <c:v>9708832.8862354048</c:v>
                </c:pt>
                <c:pt idx="17">
                  <c:v>9824876.7028859761</c:v>
                </c:pt>
                <c:pt idx="18">
                  <c:v>9936301.985846404</c:v>
                </c:pt>
                <c:pt idx="19">
                  <c:v>10043294.350416351</c:v>
                </c:pt>
                <c:pt idx="20">
                  <c:v>10146031.903398696</c:v>
                </c:pt>
                <c:pt idx="21">
                  <c:v>10241962.291748997</c:v>
                </c:pt>
                <c:pt idx="22">
                  <c:v>10334126.900832947</c:v>
                </c:pt>
                <c:pt idx="23">
                  <c:v>10422674.354264369</c:v>
                </c:pt>
                <c:pt idx="24">
                  <c:v>10507747.401472243</c:v>
                </c:pt>
                <c:pt idx="25">
                  <c:v>10589483.147396632</c:v>
                </c:pt>
                <c:pt idx="26">
                  <c:v>10668013.273569699</c:v>
                </c:pt>
                <c:pt idx="27">
                  <c:v>10743464.250866264</c:v>
                </c:pt>
                <c:pt idx="28">
                  <c:v>10815957.544202715</c:v>
                </c:pt>
                <c:pt idx="29">
                  <c:v>10885609.809457211</c:v>
                </c:pt>
                <c:pt idx="30">
                  <c:v>10952533.082877966</c:v>
                </c:pt>
              </c:numCache>
            </c:numRef>
          </c:yVal>
        </c:ser>
        <c:ser>
          <c:idx val="3"/>
          <c:order val="5"/>
          <c:tx>
            <c:v>Li-ion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8575">
                <a:solidFill>
                  <a:schemeClr val="bg1">
                    <a:lumMod val="50000"/>
                  </a:schemeClr>
                </a:solidFill>
              </a:ln>
            </c:spPr>
            <c:trendlineType val="poly"/>
            <c:order val="6"/>
          </c:trendline>
          <c:xVal>
            <c:numRef>
              <c:f>'Li-ion'!$C$1:$L$1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'Li-ion'!$C$60:$L$60</c:f>
              <c:numCache>
                <c:formatCode>_-* #,##0\ _K_č_-;\-* #,##0\ _K_č_-;_-* "-"??\ _K_č_-;_-@_-</c:formatCode>
                <c:ptCount val="10"/>
                <c:pt idx="0">
                  <c:v>-17280000</c:v>
                </c:pt>
                <c:pt idx="1">
                  <c:v>-16370558.490566038</c:v>
                </c:pt>
                <c:pt idx="2">
                  <c:v>-15492551.940192239</c:v>
                </c:pt>
                <c:pt idx="3">
                  <c:v>-14645016.79104227</c:v>
                </c:pt>
                <c:pt idx="4">
                  <c:v>-13827008.898316845</c:v>
                </c:pt>
                <c:pt idx="5">
                  <c:v>-13037604.080788359</c:v>
                </c:pt>
                <c:pt idx="6">
                  <c:v>-12263219.053083023</c:v>
                </c:pt>
                <c:pt idx="7">
                  <c:v>-11504129.686420545</c:v>
                </c:pt>
                <c:pt idx="8">
                  <c:v>-10760544.340191476</c:v>
                </c:pt>
                <c:pt idx="9">
                  <c:v>-10032610.760463534</c:v>
                </c:pt>
              </c:numCache>
            </c:numRef>
          </c:yVal>
        </c:ser>
        <c:ser>
          <c:idx val="6"/>
          <c:order val="6"/>
          <c:tx>
            <c:v>Li-ion2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8575">
                <a:solidFill>
                  <a:sysClr val="window" lastClr="FFFFFF">
                    <a:lumMod val="50000"/>
                  </a:sysClr>
                </a:solidFill>
              </a:ln>
            </c:spPr>
            <c:trendlineType val="poly"/>
            <c:order val="6"/>
          </c:trendline>
          <c:xVal>
            <c:numRef>
              <c:f>'Li-ion'!$M$1:$V$1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xVal>
          <c:yVal>
            <c:numRef>
              <c:f>'Li-ion'!$M$60:$V$60</c:f>
              <c:numCache>
                <c:formatCode>_-* #,##0\ _K_č_-;\-* #,##0\ _K_č_-;_-* "-"??\ _K_č_-;_-@_-</c:formatCode>
                <c:ptCount val="10"/>
                <c:pt idx="0">
                  <c:v>-13241139.841715075</c:v>
                </c:pt>
                <c:pt idx="1">
                  <c:v>-12599752.434398696</c:v>
                </c:pt>
                <c:pt idx="2">
                  <c:v>-11919145.485155666</c:v>
                </c:pt>
                <c:pt idx="3">
                  <c:v>-11254292.770932099</c:v>
                </c:pt>
                <c:pt idx="4">
                  <c:v>-10605122.766967729</c:v>
                </c:pt>
                <c:pt idx="5">
                  <c:v>-9971533.5549730677</c:v>
                </c:pt>
                <c:pt idx="6">
                  <c:v>-9441796.9736021981</c:v>
                </c:pt>
                <c:pt idx="7">
                  <c:v>-9041763.0287555177</c:v>
                </c:pt>
                <c:pt idx="8">
                  <c:v>-8583574.1827296782</c:v>
                </c:pt>
                <c:pt idx="9">
                  <c:v>-8142409.5549457036</c:v>
                </c:pt>
              </c:numCache>
            </c:numRef>
          </c:yVal>
        </c:ser>
        <c:ser>
          <c:idx val="7"/>
          <c:order val="7"/>
          <c:tx>
            <c:v>Li-ion3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8575">
                <a:solidFill>
                  <a:sysClr val="window" lastClr="FFFFFF">
                    <a:lumMod val="50000"/>
                  </a:sysClr>
                </a:solidFill>
              </a:ln>
            </c:spPr>
            <c:trendlineType val="poly"/>
            <c:order val="6"/>
          </c:trendline>
          <c:xVal>
            <c:numRef>
              <c:f>'Li-ion'!$W$1:$AF$1</c:f>
              <c:numCache>
                <c:formatCode>General</c:formatCode>
                <c:ptCount val="10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numCache>
            </c:numRef>
          </c:xVal>
          <c:yVal>
            <c:numRef>
              <c:f>'Li-ion'!$W$60:$AF$60</c:f>
              <c:numCache>
                <c:formatCode>_-* #,##0\ _K_č_-;\-* #,##0\ _K_č_-;_-* "-"??\ _K_č_-;_-@_-</c:formatCode>
                <c:ptCount val="10"/>
                <c:pt idx="0">
                  <c:v>-10386403.727252973</c:v>
                </c:pt>
                <c:pt idx="1">
                  <c:v>-9925412.9670840427</c:v>
                </c:pt>
                <c:pt idx="2">
                  <c:v>-9440704.3119243681</c:v>
                </c:pt>
                <c:pt idx="3">
                  <c:v>-8974697.9712311924</c:v>
                </c:pt>
                <c:pt idx="4">
                  <c:v>-8526671.992619846</c:v>
                </c:pt>
                <c:pt idx="5">
                  <c:v>-8095932.1278644856</c:v>
                </c:pt>
                <c:pt idx="6">
                  <c:v>-7742612.2269354118</c:v>
                </c:pt>
                <c:pt idx="7">
                  <c:v>-7477474.8424913418</c:v>
                </c:pt>
                <c:pt idx="8">
                  <c:v>-7167418.7154680286</c:v>
                </c:pt>
                <c:pt idx="9">
                  <c:v>-6869322.9823567299</c:v>
                </c:pt>
              </c:numCache>
            </c:numRef>
          </c:yVal>
        </c:ser>
        <c:ser>
          <c:idx val="8"/>
          <c:order val="8"/>
          <c:tx>
            <c:v>Li-ion4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8575">
                <a:solidFill>
                  <a:sysClr val="window" lastClr="FFFFFF">
                    <a:lumMod val="50000"/>
                  </a:sysClr>
                </a:solidFill>
              </a:ln>
            </c:spPr>
            <c:trendlineType val="linear"/>
          </c:trendline>
          <c:xVal>
            <c:numRef>
              <c:f>'Li-ion'!$AG$1:$AP$1</c:f>
              <c:numCache>
                <c:formatCode>General</c:formatCode>
                <c:ptCount val="10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</c:numCache>
            </c:numRef>
          </c:xVal>
          <c:yVal>
            <c:numRef>
              <c:f>'Li-ion'!$AG$60:$AP$60</c:f>
              <c:numCache>
                <c:formatCode>_-* #,##0\ _K_č_-;\-* #,##0\ _K_č_-;_-* "-"??\ _K_č_-;_-@_-</c:formatCode>
                <c:ptCount val="10"/>
                <c:pt idx="0">
                  <c:v>-8399293.5340350997</c:v>
                </c:pt>
                <c:pt idx="1">
                  <c:v>-8087932.6031781426</c:v>
                </c:pt>
                <c:pt idx="2">
                  <c:v>-7760874.4671440758</c:v>
                </c:pt>
                <c:pt idx="3">
                  <c:v>-7446428.4995453926</c:v>
                </c:pt>
                <c:pt idx="4">
                  <c:v>-7144107.1849256866</c:v>
                </c:pt>
                <c:pt idx="5">
                  <c:v>-6853441.8382862303</c:v>
                </c:pt>
                <c:pt idx="6">
                  <c:v>-6613135.4070241861</c:v>
                </c:pt>
                <c:pt idx="7">
                  <c:v>-6432435.6408341527</c:v>
                </c:pt>
                <c:pt idx="8">
                  <c:v>-6223186.8101646872</c:v>
                </c:pt>
                <c:pt idx="9">
                  <c:v>-6022001.955480095</c:v>
                </c:pt>
              </c:numCache>
            </c:numRef>
          </c:yVal>
        </c:ser>
        <c:ser>
          <c:idx val="9"/>
          <c:order val="9"/>
          <c:tx>
            <c:v>Li-ion5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8575">
                <a:solidFill>
                  <a:sysClr val="window" lastClr="FFFFFF">
                    <a:lumMod val="50000"/>
                  </a:sysClr>
                </a:solidFill>
              </a:ln>
            </c:spPr>
            <c:trendlineType val="poly"/>
            <c:order val="6"/>
          </c:trendline>
          <c:xVal>
            <c:numRef>
              <c:f>'Li-ion'!$AQ$1:$AZ$1</c:f>
              <c:numCache>
                <c:formatCode>General</c:formatCode>
                <c:ptCount val="10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</c:numCache>
            </c:numRef>
          </c:xVal>
          <c:yVal>
            <c:numRef>
              <c:f>'Li-ion'!$AQ$60:$AZ$60</c:f>
              <c:numCache>
                <c:formatCode>_-* #,##0\ _K_č_-;\-* #,##0\ _K_č_-;_-* "-"??\ _K_č_-;_-@_-</c:formatCode>
                <c:ptCount val="10"/>
                <c:pt idx="0">
                  <c:v>-7065071.1500330055</c:v>
                </c:pt>
                <c:pt idx="1">
                  <c:v>-6854711.1294523524</c:v>
                </c:pt>
                <c:pt idx="2">
                  <c:v>-6633951.4534234991</c:v>
                </c:pt>
                <c:pt idx="3">
                  <c:v>-6421695.1272018999</c:v>
                </c:pt>
                <c:pt idx="4">
                  <c:v>-6217613.5504181832</c:v>
                </c:pt>
                <c:pt idx="5">
                  <c:v>-6021390.8479956919</c:v>
                </c:pt>
                <c:pt idx="6">
                  <c:v>-5857934.9224604722</c:v>
                </c:pt>
                <c:pt idx="7">
                  <c:v>-5734782.0635415222</c:v>
                </c:pt>
                <c:pt idx="8">
                  <c:v>-5593500.7806286169</c:v>
                </c:pt>
                <c:pt idx="9">
                  <c:v>-5457657.0880514299</c:v>
                </c:pt>
              </c:numCache>
            </c:numRef>
          </c:yVal>
        </c:ser>
        <c:ser>
          <c:idx val="10"/>
          <c:order val="10"/>
          <c:tx>
            <c:v>Li-ion6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8575">
                <a:solidFill>
                  <a:sysClr val="window" lastClr="FFFFFF">
                    <a:lumMod val="50000"/>
                  </a:sysClr>
                </a:solidFill>
              </a:ln>
            </c:spPr>
            <c:trendlineType val="poly"/>
            <c:order val="6"/>
          </c:trendline>
          <c:xVal>
            <c:numRef>
              <c:f>'Li-ion'!$BA$1:$BK$1</c:f>
              <c:numCache>
                <c:formatCode>General</c:formatCode>
                <c:ptCount val="1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</c:numCache>
            </c:numRef>
          </c:xVal>
          <c:yVal>
            <c:numRef>
              <c:f>'Li-ion'!$BA$60:$BK$60</c:f>
              <c:numCache>
                <c:formatCode>_-* #,##0\ _K_č_-;\-* #,##0\ _K_č_-;_-* "-"??\ _K_č_-;_-@_-</c:formatCode>
                <c:ptCount val="11"/>
                <c:pt idx="0">
                  <c:v>-6168703.1595448423</c:v>
                </c:pt>
                <c:pt idx="1">
                  <c:v>-6026517.7523711482</c:v>
                </c:pt>
                <c:pt idx="2">
                  <c:v>-5877432.9594516307</c:v>
                </c:pt>
                <c:pt idx="3">
                  <c:v>-5734082.9351383224</c:v>
                </c:pt>
                <c:pt idx="4">
                  <c:v>-5596246.322027144</c:v>
                </c:pt>
                <c:pt idx="5">
                  <c:v>-5463710.3373711547</c:v>
                </c:pt>
                <c:pt idx="6">
                  <c:v>-5352520.2157084923</c:v>
                </c:pt>
                <c:pt idx="7">
                  <c:v>-5268592.4459899478</c:v>
                </c:pt>
                <c:pt idx="8">
                  <c:v>-5173150.1768037267</c:v>
                </c:pt>
                <c:pt idx="9">
                  <c:v>-5081376.2204239322</c:v>
                </c:pt>
                <c:pt idx="10">
                  <c:v>-4993129.1109105963</c:v>
                </c:pt>
              </c:numCache>
            </c:numRef>
          </c:yVal>
        </c:ser>
        <c:axId val="98064640"/>
        <c:axId val="98070528"/>
      </c:scatterChart>
      <c:valAx>
        <c:axId val="98064640"/>
        <c:scaling>
          <c:orientation val="minMax"/>
          <c:max val="60"/>
        </c:scaling>
        <c:axPos val="b"/>
        <c:numFmt formatCode="General" sourceLinked="1"/>
        <c:tickLblPos val="nextTo"/>
        <c:crossAx val="98070528"/>
        <c:crosses val="autoZero"/>
        <c:crossBetween val="midCat"/>
      </c:valAx>
      <c:valAx>
        <c:axId val="980705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Kumulované diskontované</a:t>
                </a:r>
                <a:r>
                  <a:rPr lang="cs-CZ" baseline="0"/>
                  <a:t> Cash Flow </a:t>
                </a:r>
                <a:r>
                  <a:rPr lang="en-US" baseline="0"/>
                  <a:t>[tis</a:t>
                </a:r>
                <a:r>
                  <a:rPr lang="cs-CZ" baseline="0"/>
                  <a:t>í</a:t>
                </a:r>
                <a:r>
                  <a:rPr lang="en-US" baseline="0"/>
                  <a:t>ce K</a:t>
                </a:r>
                <a:r>
                  <a:rPr lang="cs-CZ" baseline="0"/>
                  <a:t>č</a:t>
                </a:r>
                <a:r>
                  <a:rPr lang="en-US" baseline="0"/>
                  <a:t>]</a:t>
                </a:r>
                <a:endParaRPr lang="cs-CZ"/>
              </a:p>
            </c:rich>
          </c:tx>
          <c:layout/>
        </c:title>
        <c:numFmt formatCode="_-* #,##0\ _K_č_-;\-* #,##0\ _K_č_-;_-* &quot;-&quot;??\ _K_č_-;_-@_-" sourceLinked="1"/>
        <c:tickLblPos val="nextTo"/>
        <c:crossAx val="98064640"/>
        <c:crosses val="autoZero"/>
        <c:crossBetween val="midCat"/>
      </c:valAx>
    </c:plotArea>
    <c:legend>
      <c:legendPos val="r"/>
      <c:legendEntry>
        <c:idx val="0"/>
        <c:txPr>
          <a:bodyPr/>
          <a:lstStyle/>
          <a:p>
            <a:pPr>
              <a:defRPr sz="1100" b="1" i="0" baseline="0">
                <a:solidFill>
                  <a:schemeClr val="tx2"/>
                </a:solidFill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solidFill>
                  <a:srgbClr val="C00000"/>
                </a:solidFill>
              </a:defRPr>
            </a:pPr>
            <a:endParaRPr lang="cs-CZ"/>
          </a:p>
        </c:txPr>
      </c:legendEntry>
      <c:legendEntry>
        <c:idx val="2"/>
        <c:delete val="1"/>
      </c:legendEntry>
      <c:legendEntry>
        <c:idx val="3"/>
        <c:txPr>
          <a:bodyPr/>
          <a:lstStyle/>
          <a:p>
            <a:pPr>
              <a:defRPr sz="1100" b="1" i="0" baseline="0">
                <a:solidFill>
                  <a:srgbClr val="92D050"/>
                </a:solidFill>
              </a:defRPr>
            </a:pPr>
            <a:endParaRPr lang="cs-CZ"/>
          </a:p>
        </c:txPr>
      </c:legendEntry>
      <c:legendEntry>
        <c:idx val="4"/>
        <c:delete val="1"/>
      </c:legendEntry>
      <c:legendEntry>
        <c:idx val="5"/>
        <c:txPr>
          <a:bodyPr/>
          <a:lstStyle/>
          <a:p>
            <a:pPr>
              <a:defRPr sz="1100" b="1" i="0" baseline="0">
                <a:solidFill>
                  <a:schemeClr val="bg1">
                    <a:lumMod val="50000"/>
                  </a:schemeClr>
                </a:solidFill>
              </a:defRPr>
            </a:pPr>
            <a:endParaRPr lang="cs-CZ"/>
          </a:p>
        </c:txPr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2409824</xdr:colOff>
      <xdr:row>57</xdr:row>
      <xdr:rowOff>171449</xdr:rowOff>
    </xdr:from>
    <xdr:to>
      <xdr:col>11</xdr:col>
      <xdr:colOff>628650</xdr:colOff>
      <xdr:row>79</xdr:row>
      <xdr:rowOff>161924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859971</xdr:colOff>
      <xdr:row>57</xdr:row>
      <xdr:rowOff>171450</xdr:rowOff>
    </xdr:from>
    <xdr:to>
      <xdr:col>22</xdr:col>
      <xdr:colOff>276226</xdr:colOff>
      <xdr:row>79</xdr:row>
      <xdr:rowOff>161925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7"/>
  <sheetViews>
    <sheetView tabSelected="1" zoomScaleNormal="100" workbookViewId="0">
      <selection activeCell="D3" sqref="D3"/>
    </sheetView>
  </sheetViews>
  <sheetFormatPr defaultRowHeight="15"/>
  <cols>
    <col min="1" max="1" width="37.140625" customWidth="1"/>
    <col min="2" max="2" width="11.42578125" bestFit="1" customWidth="1"/>
    <col min="3" max="3" width="17.5703125" bestFit="1" customWidth="1"/>
    <col min="4" max="4" width="17.85546875" bestFit="1" customWidth="1"/>
    <col min="5" max="18" width="17.7109375" bestFit="1" customWidth="1"/>
    <col min="19" max="30" width="16.5703125" bestFit="1" customWidth="1"/>
    <col min="31" max="49" width="17.5703125" bestFit="1" customWidth="1"/>
    <col min="50" max="63" width="17.7109375" bestFit="1" customWidth="1"/>
  </cols>
  <sheetData>
    <row r="1" spans="1:63" ht="15.75" thickBot="1">
      <c r="A1" s="3" t="s">
        <v>1</v>
      </c>
      <c r="B1" s="4" t="s">
        <v>0</v>
      </c>
      <c r="C1" s="6">
        <v>0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</row>
    <row r="2" spans="1:63">
      <c r="A2" s="1" t="s">
        <v>3</v>
      </c>
      <c r="B2" t="s">
        <v>4</v>
      </c>
      <c r="C2" s="46">
        <v>35100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1:63">
      <c r="A3" s="1" t="s">
        <v>2</v>
      </c>
      <c r="B3" t="s">
        <v>5</v>
      </c>
      <c r="C3" s="46">
        <f>300*C2</f>
        <v>10530000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1:63">
      <c r="A4" s="1" t="s">
        <v>59</v>
      </c>
      <c r="B4" t="s">
        <v>7</v>
      </c>
      <c r="C4" s="5">
        <v>6</v>
      </c>
      <c r="D4" s="5">
        <f>C4</f>
        <v>6</v>
      </c>
      <c r="E4" s="5">
        <f t="shared" ref="E4:BK4" si="0">D4</f>
        <v>6</v>
      </c>
      <c r="F4" s="5">
        <f t="shared" si="0"/>
        <v>6</v>
      </c>
      <c r="G4" s="5">
        <f t="shared" si="0"/>
        <v>6</v>
      </c>
      <c r="H4" s="5">
        <f t="shared" si="0"/>
        <v>6</v>
      </c>
      <c r="I4" s="5">
        <f t="shared" si="0"/>
        <v>6</v>
      </c>
      <c r="J4" s="5">
        <f t="shared" si="0"/>
        <v>6</v>
      </c>
      <c r="K4" s="5">
        <f t="shared" si="0"/>
        <v>6</v>
      </c>
      <c r="L4" s="5">
        <f t="shared" si="0"/>
        <v>6</v>
      </c>
      <c r="M4" s="5">
        <f t="shared" si="0"/>
        <v>6</v>
      </c>
      <c r="N4" s="5">
        <f t="shared" si="0"/>
        <v>6</v>
      </c>
      <c r="O4" s="5">
        <f t="shared" si="0"/>
        <v>6</v>
      </c>
      <c r="P4" s="5">
        <f t="shared" si="0"/>
        <v>6</v>
      </c>
      <c r="Q4" s="5">
        <f t="shared" si="0"/>
        <v>6</v>
      </c>
      <c r="R4" s="5">
        <f t="shared" si="0"/>
        <v>6</v>
      </c>
      <c r="S4" s="5">
        <f t="shared" si="0"/>
        <v>6</v>
      </c>
      <c r="T4" s="5">
        <f t="shared" si="0"/>
        <v>6</v>
      </c>
      <c r="U4" s="5">
        <f t="shared" si="0"/>
        <v>6</v>
      </c>
      <c r="V4" s="5">
        <f t="shared" si="0"/>
        <v>6</v>
      </c>
      <c r="W4" s="5">
        <f t="shared" si="0"/>
        <v>6</v>
      </c>
      <c r="X4" s="5">
        <f t="shared" si="0"/>
        <v>6</v>
      </c>
      <c r="Y4" s="5">
        <f t="shared" si="0"/>
        <v>6</v>
      </c>
      <c r="Z4" s="5">
        <f t="shared" si="0"/>
        <v>6</v>
      </c>
      <c r="AA4" s="5">
        <f t="shared" si="0"/>
        <v>6</v>
      </c>
      <c r="AB4" s="5">
        <f t="shared" si="0"/>
        <v>6</v>
      </c>
      <c r="AC4" s="5">
        <f t="shared" si="0"/>
        <v>6</v>
      </c>
      <c r="AD4" s="5">
        <f t="shared" si="0"/>
        <v>6</v>
      </c>
      <c r="AE4" s="5">
        <f t="shared" si="0"/>
        <v>6</v>
      </c>
      <c r="AF4" s="5">
        <f t="shared" si="0"/>
        <v>6</v>
      </c>
      <c r="AG4" s="5">
        <f t="shared" si="0"/>
        <v>6</v>
      </c>
      <c r="AH4" s="5">
        <f t="shared" si="0"/>
        <v>6</v>
      </c>
      <c r="AI4" s="5">
        <f t="shared" si="0"/>
        <v>6</v>
      </c>
      <c r="AJ4" s="5">
        <f t="shared" si="0"/>
        <v>6</v>
      </c>
      <c r="AK4" s="5">
        <f t="shared" si="0"/>
        <v>6</v>
      </c>
      <c r="AL4" s="5">
        <f t="shared" si="0"/>
        <v>6</v>
      </c>
      <c r="AM4" s="5">
        <f t="shared" si="0"/>
        <v>6</v>
      </c>
      <c r="AN4" s="5">
        <f t="shared" si="0"/>
        <v>6</v>
      </c>
      <c r="AO4" s="5">
        <f t="shared" si="0"/>
        <v>6</v>
      </c>
      <c r="AP4" s="5">
        <f t="shared" si="0"/>
        <v>6</v>
      </c>
      <c r="AQ4" s="5">
        <f t="shared" si="0"/>
        <v>6</v>
      </c>
      <c r="AR4" s="5">
        <f t="shared" si="0"/>
        <v>6</v>
      </c>
      <c r="AS4" s="5">
        <f t="shared" si="0"/>
        <v>6</v>
      </c>
      <c r="AT4" s="5">
        <f t="shared" si="0"/>
        <v>6</v>
      </c>
      <c r="AU4" s="5">
        <f t="shared" si="0"/>
        <v>6</v>
      </c>
      <c r="AV4" s="5">
        <f t="shared" si="0"/>
        <v>6</v>
      </c>
      <c r="AW4" s="5">
        <f t="shared" si="0"/>
        <v>6</v>
      </c>
      <c r="AX4" s="5">
        <f t="shared" si="0"/>
        <v>6</v>
      </c>
      <c r="AY4" s="5">
        <f t="shared" si="0"/>
        <v>6</v>
      </c>
      <c r="AZ4" s="5">
        <f t="shared" si="0"/>
        <v>6</v>
      </c>
      <c r="BA4" s="5">
        <f t="shared" si="0"/>
        <v>6</v>
      </c>
      <c r="BB4" s="5">
        <f t="shared" si="0"/>
        <v>6</v>
      </c>
      <c r="BC4" s="5">
        <f t="shared" si="0"/>
        <v>6</v>
      </c>
      <c r="BD4" s="5">
        <f t="shared" si="0"/>
        <v>6</v>
      </c>
      <c r="BE4" s="5">
        <f t="shared" si="0"/>
        <v>6</v>
      </c>
      <c r="BF4" s="5">
        <f t="shared" si="0"/>
        <v>6</v>
      </c>
      <c r="BG4" s="5">
        <f t="shared" si="0"/>
        <v>6</v>
      </c>
      <c r="BH4" s="5">
        <f t="shared" si="0"/>
        <v>6</v>
      </c>
      <c r="BI4" s="5">
        <f t="shared" si="0"/>
        <v>6</v>
      </c>
      <c r="BJ4" s="5">
        <f t="shared" si="0"/>
        <v>6</v>
      </c>
      <c r="BK4" s="5">
        <f t="shared" si="0"/>
        <v>6</v>
      </c>
    </row>
    <row r="5" spans="1:63" ht="15.75" thickBot="1">
      <c r="A5" s="10" t="s">
        <v>6</v>
      </c>
      <c r="B5" s="4" t="s">
        <v>7</v>
      </c>
      <c r="C5" s="11">
        <v>2</v>
      </c>
      <c r="D5" s="11">
        <f>C5</f>
        <v>2</v>
      </c>
      <c r="E5" s="11">
        <f t="shared" ref="E5:R5" si="1">D5</f>
        <v>2</v>
      </c>
      <c r="F5" s="11">
        <f t="shared" si="1"/>
        <v>2</v>
      </c>
      <c r="G5" s="11">
        <f t="shared" si="1"/>
        <v>2</v>
      </c>
      <c r="H5" s="11">
        <f t="shared" si="1"/>
        <v>2</v>
      </c>
      <c r="I5" s="11">
        <f t="shared" si="1"/>
        <v>2</v>
      </c>
      <c r="J5" s="11">
        <f t="shared" si="1"/>
        <v>2</v>
      </c>
      <c r="K5" s="11">
        <f t="shared" si="1"/>
        <v>2</v>
      </c>
      <c r="L5" s="11">
        <f t="shared" si="1"/>
        <v>2</v>
      </c>
      <c r="M5" s="11">
        <f t="shared" si="1"/>
        <v>2</v>
      </c>
      <c r="N5" s="11">
        <f t="shared" si="1"/>
        <v>2</v>
      </c>
      <c r="O5" s="11">
        <f t="shared" si="1"/>
        <v>2</v>
      </c>
      <c r="P5" s="11">
        <f t="shared" si="1"/>
        <v>2</v>
      </c>
      <c r="Q5" s="11">
        <f t="shared" si="1"/>
        <v>2</v>
      </c>
      <c r="R5" s="11">
        <f t="shared" si="1"/>
        <v>2</v>
      </c>
      <c r="S5" s="11">
        <f t="shared" ref="S5" si="2">R5</f>
        <v>2</v>
      </c>
      <c r="T5" s="11">
        <f t="shared" ref="T5" si="3">S5</f>
        <v>2</v>
      </c>
      <c r="U5" s="11">
        <f t="shared" ref="U5" si="4">T5</f>
        <v>2</v>
      </c>
      <c r="V5" s="11">
        <f t="shared" ref="V5" si="5">U5</f>
        <v>2</v>
      </c>
      <c r="W5" s="11">
        <f t="shared" ref="W5" si="6">V5</f>
        <v>2</v>
      </c>
      <c r="X5" s="11">
        <f t="shared" ref="X5" si="7">W5</f>
        <v>2</v>
      </c>
      <c r="Y5" s="11">
        <f t="shared" ref="Y5" si="8">X5</f>
        <v>2</v>
      </c>
      <c r="Z5" s="11">
        <f t="shared" ref="Z5" si="9">Y5</f>
        <v>2</v>
      </c>
      <c r="AA5" s="11">
        <f t="shared" ref="AA5" si="10">Z5</f>
        <v>2</v>
      </c>
      <c r="AB5" s="11">
        <f t="shared" ref="AB5" si="11">AA5</f>
        <v>2</v>
      </c>
      <c r="AC5" s="11">
        <f t="shared" ref="AC5" si="12">AB5</f>
        <v>2</v>
      </c>
      <c r="AD5" s="11">
        <f t="shared" ref="AD5" si="13">AC5</f>
        <v>2</v>
      </c>
      <c r="AE5" s="11">
        <f t="shared" ref="AE5" si="14">AD5</f>
        <v>2</v>
      </c>
      <c r="AF5" s="11">
        <f t="shared" ref="AF5" si="15">AE5</f>
        <v>2</v>
      </c>
      <c r="AG5" s="11">
        <f t="shared" ref="AG5" si="16">AF5</f>
        <v>2</v>
      </c>
      <c r="AH5" s="11">
        <f t="shared" ref="AH5" si="17">AG5</f>
        <v>2</v>
      </c>
      <c r="AI5" s="11">
        <f t="shared" ref="AI5" si="18">AH5</f>
        <v>2</v>
      </c>
      <c r="AJ5" s="11">
        <f t="shared" ref="AJ5" si="19">AI5</f>
        <v>2</v>
      </c>
      <c r="AK5" s="11">
        <f t="shared" ref="AK5" si="20">AJ5</f>
        <v>2</v>
      </c>
      <c r="AL5" s="11">
        <f t="shared" ref="AL5" si="21">AK5</f>
        <v>2</v>
      </c>
      <c r="AM5" s="11">
        <f t="shared" ref="AM5" si="22">AL5</f>
        <v>2</v>
      </c>
      <c r="AN5" s="11">
        <f t="shared" ref="AN5" si="23">AM5</f>
        <v>2</v>
      </c>
      <c r="AO5" s="11">
        <f t="shared" ref="AO5" si="24">AN5</f>
        <v>2</v>
      </c>
      <c r="AP5" s="11">
        <f t="shared" ref="AP5" si="25">AO5</f>
        <v>2</v>
      </c>
      <c r="AQ5" s="11">
        <f t="shared" ref="AQ5" si="26">AP5</f>
        <v>2</v>
      </c>
      <c r="AR5" s="11">
        <f t="shared" ref="AR5" si="27">AQ5</f>
        <v>2</v>
      </c>
      <c r="AS5" s="11">
        <f t="shared" ref="AS5" si="28">AR5</f>
        <v>2</v>
      </c>
      <c r="AT5" s="11">
        <f t="shared" ref="AT5" si="29">AS5</f>
        <v>2</v>
      </c>
      <c r="AU5" s="11">
        <f t="shared" ref="AU5" si="30">AT5</f>
        <v>2</v>
      </c>
      <c r="AV5" s="11">
        <f t="shared" ref="AV5" si="31">AU5</f>
        <v>2</v>
      </c>
      <c r="AW5" s="11">
        <f t="shared" ref="AW5" si="32">AV5</f>
        <v>2</v>
      </c>
      <c r="AX5" s="11">
        <f t="shared" ref="AX5" si="33">AW5</f>
        <v>2</v>
      </c>
      <c r="AY5" s="11">
        <f t="shared" ref="AY5" si="34">AX5</f>
        <v>2</v>
      </c>
      <c r="AZ5" s="11">
        <f t="shared" ref="AZ5" si="35">AY5</f>
        <v>2</v>
      </c>
      <c r="BA5" s="11">
        <f t="shared" ref="BA5" si="36">AZ5</f>
        <v>2</v>
      </c>
      <c r="BB5" s="11">
        <f t="shared" ref="BB5" si="37">BA5</f>
        <v>2</v>
      </c>
      <c r="BC5" s="11">
        <f t="shared" ref="BC5" si="38">BB5</f>
        <v>2</v>
      </c>
      <c r="BD5" s="11">
        <f t="shared" ref="BD5" si="39">BC5</f>
        <v>2</v>
      </c>
      <c r="BE5" s="11">
        <f t="shared" ref="BE5" si="40">BD5</f>
        <v>2</v>
      </c>
      <c r="BF5" s="11">
        <f t="shared" ref="BF5" si="41">BE5</f>
        <v>2</v>
      </c>
      <c r="BG5" s="11">
        <f t="shared" ref="BG5" si="42">BF5</f>
        <v>2</v>
      </c>
      <c r="BH5" s="11">
        <f t="shared" ref="BH5" si="43">BG5</f>
        <v>2</v>
      </c>
      <c r="BI5" s="11">
        <f t="shared" ref="BI5" si="44">BH5</f>
        <v>2</v>
      </c>
      <c r="BJ5" s="11">
        <f t="shared" ref="BJ5" si="45">BI5</f>
        <v>2</v>
      </c>
      <c r="BK5" s="11">
        <f t="shared" ref="BK5" si="46">BJ5</f>
        <v>2</v>
      </c>
    </row>
    <row r="6" spans="1:63">
      <c r="A6" s="2" t="s">
        <v>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</row>
    <row r="7" spans="1:63">
      <c r="A7" s="1" t="s">
        <v>55</v>
      </c>
      <c r="B7" t="s">
        <v>9</v>
      </c>
      <c r="C7" s="5">
        <v>0</v>
      </c>
      <c r="D7" s="46">
        <v>506</v>
      </c>
      <c r="E7" s="46">
        <f t="shared" ref="E7:BK7" si="47">D7*(1+(E8/100))</f>
        <v>516.12</v>
      </c>
      <c r="F7" s="46">
        <f t="shared" si="47"/>
        <v>526.44240000000002</v>
      </c>
      <c r="G7" s="46">
        <f t="shared" si="47"/>
        <v>536.97124800000006</v>
      </c>
      <c r="H7" s="46">
        <f t="shared" si="47"/>
        <v>547.71067296000012</v>
      </c>
      <c r="I7" s="46">
        <f t="shared" si="47"/>
        <v>558.66488641920012</v>
      </c>
      <c r="J7" s="46">
        <f t="shared" si="47"/>
        <v>569.83818414758412</v>
      </c>
      <c r="K7" s="46">
        <f t="shared" si="47"/>
        <v>581.23494783053582</v>
      </c>
      <c r="L7" s="46">
        <f t="shared" si="47"/>
        <v>592.85964678714652</v>
      </c>
      <c r="M7" s="46">
        <f t="shared" si="47"/>
        <v>604.7168397228894</v>
      </c>
      <c r="N7" s="46">
        <f t="shared" si="47"/>
        <v>616.81117651734723</v>
      </c>
      <c r="O7" s="46">
        <f t="shared" si="47"/>
        <v>629.14740004769419</v>
      </c>
      <c r="P7" s="46">
        <f t="shared" si="47"/>
        <v>641.73034804864812</v>
      </c>
      <c r="Q7" s="46">
        <f t="shared" si="47"/>
        <v>654.56495500962114</v>
      </c>
      <c r="R7" s="46">
        <f t="shared" si="47"/>
        <v>667.65625410981363</v>
      </c>
      <c r="S7" s="46">
        <f t="shared" si="47"/>
        <v>681.00937919200987</v>
      </c>
      <c r="T7" s="46">
        <f t="shared" si="47"/>
        <v>694.62956677585009</v>
      </c>
      <c r="U7" s="46">
        <f t="shared" si="47"/>
        <v>708.52215811136716</v>
      </c>
      <c r="V7" s="46">
        <f t="shared" si="47"/>
        <v>722.69260127359451</v>
      </c>
      <c r="W7" s="46">
        <f t="shared" si="47"/>
        <v>737.14645329906637</v>
      </c>
      <c r="X7" s="46">
        <f t="shared" si="47"/>
        <v>751.88938236504771</v>
      </c>
      <c r="Y7" s="46">
        <f t="shared" si="47"/>
        <v>766.92717001234871</v>
      </c>
      <c r="Z7" s="46">
        <f t="shared" si="47"/>
        <v>782.26571341259569</v>
      </c>
      <c r="AA7" s="46">
        <f t="shared" si="47"/>
        <v>797.91102768084761</v>
      </c>
      <c r="AB7" s="46">
        <f t="shared" si="47"/>
        <v>813.86924823446452</v>
      </c>
      <c r="AC7" s="46">
        <f t="shared" si="47"/>
        <v>830.14663319915383</v>
      </c>
      <c r="AD7" s="46">
        <f t="shared" si="47"/>
        <v>846.74956586313692</v>
      </c>
      <c r="AE7" s="46">
        <f t="shared" si="47"/>
        <v>863.68455718039968</v>
      </c>
      <c r="AF7" s="46">
        <f t="shared" si="47"/>
        <v>880.95824832400774</v>
      </c>
      <c r="AG7" s="46">
        <f t="shared" si="47"/>
        <v>898.57741329048793</v>
      </c>
      <c r="AH7" s="46">
        <f t="shared" si="47"/>
        <v>916.54896155629774</v>
      </c>
      <c r="AI7" s="46">
        <f t="shared" si="47"/>
        <v>934.87994078742372</v>
      </c>
      <c r="AJ7" s="46">
        <f t="shared" si="47"/>
        <v>953.57753960317223</v>
      </c>
      <c r="AK7" s="46">
        <f t="shared" si="47"/>
        <v>972.6490903952357</v>
      </c>
      <c r="AL7" s="46">
        <f t="shared" si="47"/>
        <v>992.10207220314044</v>
      </c>
      <c r="AM7" s="46">
        <f t="shared" si="47"/>
        <v>1011.9441136472033</v>
      </c>
      <c r="AN7" s="46">
        <f t="shared" si="47"/>
        <v>1032.1829959201473</v>
      </c>
      <c r="AO7" s="46">
        <f t="shared" si="47"/>
        <v>1052.8266558385503</v>
      </c>
      <c r="AP7" s="46">
        <f t="shared" si="47"/>
        <v>1073.8831889553214</v>
      </c>
      <c r="AQ7" s="46">
        <f t="shared" si="47"/>
        <v>1095.3608527344279</v>
      </c>
      <c r="AR7" s="46">
        <f t="shared" si="47"/>
        <v>1117.2680697891165</v>
      </c>
      <c r="AS7" s="46">
        <f t="shared" si="47"/>
        <v>1139.6134311848989</v>
      </c>
      <c r="AT7" s="46">
        <f t="shared" si="47"/>
        <v>1162.4056998085969</v>
      </c>
      <c r="AU7" s="46">
        <f t="shared" si="47"/>
        <v>1185.6538138047688</v>
      </c>
      <c r="AV7" s="46">
        <f t="shared" si="47"/>
        <v>1209.3668900808641</v>
      </c>
      <c r="AW7" s="46">
        <f t="shared" si="47"/>
        <v>1233.5542278824814</v>
      </c>
      <c r="AX7" s="46">
        <f t="shared" si="47"/>
        <v>1258.2253124401311</v>
      </c>
      <c r="AY7" s="46">
        <f t="shared" si="47"/>
        <v>1283.3898186889337</v>
      </c>
      <c r="AZ7" s="46">
        <f t="shared" si="47"/>
        <v>1309.0576150627123</v>
      </c>
      <c r="BA7" s="46">
        <f t="shared" si="47"/>
        <v>1335.2387673639666</v>
      </c>
      <c r="BB7" s="46">
        <f t="shared" si="47"/>
        <v>1361.943542711246</v>
      </c>
      <c r="BC7" s="46">
        <f t="shared" si="47"/>
        <v>1389.1824135654708</v>
      </c>
      <c r="BD7" s="46">
        <f t="shared" si="47"/>
        <v>1416.9660618367802</v>
      </c>
      <c r="BE7" s="46">
        <f t="shared" si="47"/>
        <v>1445.3053830735159</v>
      </c>
      <c r="BF7" s="46">
        <f t="shared" si="47"/>
        <v>1474.2114907349862</v>
      </c>
      <c r="BG7" s="46">
        <f t="shared" si="47"/>
        <v>1503.695720549686</v>
      </c>
      <c r="BH7" s="46">
        <f t="shared" si="47"/>
        <v>1533.7696349606797</v>
      </c>
      <c r="BI7" s="46">
        <f t="shared" si="47"/>
        <v>1564.4450276598934</v>
      </c>
      <c r="BJ7" s="46">
        <f t="shared" si="47"/>
        <v>1595.7339282130913</v>
      </c>
      <c r="BK7" s="46">
        <f t="shared" si="47"/>
        <v>1627.6486067773531</v>
      </c>
    </row>
    <row r="8" spans="1:63">
      <c r="A8" s="1" t="s">
        <v>43</v>
      </c>
      <c r="B8" s="40" t="s">
        <v>44</v>
      </c>
      <c r="C8" s="5">
        <v>0</v>
      </c>
      <c r="D8" s="45">
        <v>2</v>
      </c>
      <c r="E8" s="45">
        <f t="shared" ref="E8:R8" si="48">D8</f>
        <v>2</v>
      </c>
      <c r="F8" s="45">
        <f t="shared" si="48"/>
        <v>2</v>
      </c>
      <c r="G8" s="45">
        <f t="shared" si="48"/>
        <v>2</v>
      </c>
      <c r="H8" s="45">
        <v>2</v>
      </c>
      <c r="I8" s="45">
        <v>2</v>
      </c>
      <c r="J8" s="45">
        <f t="shared" si="48"/>
        <v>2</v>
      </c>
      <c r="K8" s="45">
        <f t="shared" si="48"/>
        <v>2</v>
      </c>
      <c r="L8" s="45">
        <f t="shared" si="48"/>
        <v>2</v>
      </c>
      <c r="M8" s="45">
        <f t="shared" si="48"/>
        <v>2</v>
      </c>
      <c r="N8" s="45">
        <f t="shared" si="48"/>
        <v>2</v>
      </c>
      <c r="O8" s="45">
        <f t="shared" si="48"/>
        <v>2</v>
      </c>
      <c r="P8" s="45">
        <f t="shared" si="48"/>
        <v>2</v>
      </c>
      <c r="Q8" s="45">
        <f t="shared" si="48"/>
        <v>2</v>
      </c>
      <c r="R8" s="45">
        <f t="shared" si="48"/>
        <v>2</v>
      </c>
      <c r="S8" s="45">
        <f t="shared" ref="S8" si="49">R8</f>
        <v>2</v>
      </c>
      <c r="T8" s="45">
        <f t="shared" ref="T8" si="50">S8</f>
        <v>2</v>
      </c>
      <c r="U8" s="45">
        <f t="shared" ref="U8" si="51">T8</f>
        <v>2</v>
      </c>
      <c r="V8" s="45">
        <f t="shared" ref="V8" si="52">U8</f>
        <v>2</v>
      </c>
      <c r="W8" s="45">
        <f t="shared" ref="W8" si="53">V8</f>
        <v>2</v>
      </c>
      <c r="X8" s="45">
        <f t="shared" ref="X8" si="54">W8</f>
        <v>2</v>
      </c>
      <c r="Y8" s="45">
        <f t="shared" ref="Y8" si="55">X8</f>
        <v>2</v>
      </c>
      <c r="Z8" s="45">
        <f t="shared" ref="Z8" si="56">Y8</f>
        <v>2</v>
      </c>
      <c r="AA8" s="45">
        <f t="shared" ref="AA8" si="57">Z8</f>
        <v>2</v>
      </c>
      <c r="AB8" s="45">
        <f t="shared" ref="AB8" si="58">AA8</f>
        <v>2</v>
      </c>
      <c r="AC8" s="45">
        <f t="shared" ref="AC8" si="59">AB8</f>
        <v>2</v>
      </c>
      <c r="AD8" s="45">
        <f t="shared" ref="AD8" si="60">AC8</f>
        <v>2</v>
      </c>
      <c r="AE8" s="45">
        <f t="shared" ref="AE8" si="61">AD8</f>
        <v>2</v>
      </c>
      <c r="AF8" s="45">
        <f t="shared" ref="AF8" si="62">AE8</f>
        <v>2</v>
      </c>
      <c r="AG8" s="45">
        <f t="shared" ref="AG8" si="63">AF8</f>
        <v>2</v>
      </c>
      <c r="AH8" s="45">
        <f t="shared" ref="AH8" si="64">AG8</f>
        <v>2</v>
      </c>
      <c r="AI8" s="45">
        <f t="shared" ref="AI8" si="65">AH8</f>
        <v>2</v>
      </c>
      <c r="AJ8" s="45">
        <f t="shared" ref="AJ8" si="66">AI8</f>
        <v>2</v>
      </c>
      <c r="AK8" s="45">
        <f t="shared" ref="AK8" si="67">AJ8</f>
        <v>2</v>
      </c>
      <c r="AL8" s="45">
        <f t="shared" ref="AL8" si="68">AK8</f>
        <v>2</v>
      </c>
      <c r="AM8" s="45">
        <f t="shared" ref="AM8" si="69">AL8</f>
        <v>2</v>
      </c>
      <c r="AN8" s="45">
        <f t="shared" ref="AN8" si="70">AM8</f>
        <v>2</v>
      </c>
      <c r="AO8" s="45">
        <f t="shared" ref="AO8" si="71">AN8</f>
        <v>2</v>
      </c>
      <c r="AP8" s="45">
        <f t="shared" ref="AP8" si="72">AO8</f>
        <v>2</v>
      </c>
      <c r="AQ8" s="45">
        <f t="shared" ref="AQ8" si="73">AP8</f>
        <v>2</v>
      </c>
      <c r="AR8" s="45">
        <f t="shared" ref="AR8" si="74">AQ8</f>
        <v>2</v>
      </c>
      <c r="AS8" s="45">
        <f t="shared" ref="AS8" si="75">AR8</f>
        <v>2</v>
      </c>
      <c r="AT8" s="45">
        <f t="shared" ref="AT8" si="76">AS8</f>
        <v>2</v>
      </c>
      <c r="AU8" s="45">
        <f t="shared" ref="AU8" si="77">AT8</f>
        <v>2</v>
      </c>
      <c r="AV8" s="45">
        <f t="shared" ref="AV8" si="78">AU8</f>
        <v>2</v>
      </c>
      <c r="AW8" s="45">
        <f t="shared" ref="AW8" si="79">AV8</f>
        <v>2</v>
      </c>
      <c r="AX8" s="45">
        <f t="shared" ref="AX8" si="80">AW8</f>
        <v>2</v>
      </c>
      <c r="AY8" s="45">
        <f t="shared" ref="AY8" si="81">AX8</f>
        <v>2</v>
      </c>
      <c r="AZ8" s="45">
        <f t="shared" ref="AZ8" si="82">AY8</f>
        <v>2</v>
      </c>
      <c r="BA8" s="45">
        <f t="shared" ref="BA8" si="83">AZ8</f>
        <v>2</v>
      </c>
      <c r="BB8" s="45">
        <f t="shared" ref="BB8" si="84">BA8</f>
        <v>2</v>
      </c>
      <c r="BC8" s="45">
        <f t="shared" ref="BC8" si="85">BB8</f>
        <v>2</v>
      </c>
      <c r="BD8" s="45">
        <f t="shared" ref="BD8" si="86">BC8</f>
        <v>2</v>
      </c>
      <c r="BE8" s="45">
        <f t="shared" ref="BE8" si="87">BD8</f>
        <v>2</v>
      </c>
      <c r="BF8" s="45">
        <f t="shared" ref="BF8" si="88">BE8</f>
        <v>2</v>
      </c>
      <c r="BG8" s="45">
        <f t="shared" ref="BG8" si="89">BF8</f>
        <v>2</v>
      </c>
      <c r="BH8" s="45">
        <f t="shared" ref="BH8" si="90">BG8</f>
        <v>2</v>
      </c>
      <c r="BI8" s="45">
        <f t="shared" ref="BI8" si="91">BH8</f>
        <v>2</v>
      </c>
      <c r="BJ8" s="45">
        <f t="shared" ref="BJ8" si="92">BI8</f>
        <v>2</v>
      </c>
      <c r="BK8" s="45">
        <f t="shared" ref="BK8" si="93">BJ8</f>
        <v>2</v>
      </c>
    </row>
    <row r="9" spans="1:63">
      <c r="A9" s="1" t="s">
        <v>11</v>
      </c>
      <c r="B9" t="s">
        <v>12</v>
      </c>
      <c r="C9" s="5">
        <v>0</v>
      </c>
      <c r="D9" s="46">
        <v>340</v>
      </c>
      <c r="E9" s="46">
        <f t="shared" ref="E9:R9" si="94">D9</f>
        <v>340</v>
      </c>
      <c r="F9" s="46">
        <f t="shared" si="94"/>
        <v>340</v>
      </c>
      <c r="G9" s="46">
        <f t="shared" si="94"/>
        <v>340</v>
      </c>
      <c r="H9" s="46">
        <f t="shared" si="94"/>
        <v>340</v>
      </c>
      <c r="I9" s="46">
        <f t="shared" si="94"/>
        <v>340</v>
      </c>
      <c r="J9" s="46">
        <f t="shared" si="94"/>
        <v>340</v>
      </c>
      <c r="K9" s="46">
        <f t="shared" si="94"/>
        <v>340</v>
      </c>
      <c r="L9" s="46">
        <f t="shared" si="94"/>
        <v>340</v>
      </c>
      <c r="M9" s="46">
        <f t="shared" si="94"/>
        <v>340</v>
      </c>
      <c r="N9" s="46">
        <f t="shared" si="94"/>
        <v>340</v>
      </c>
      <c r="O9" s="46">
        <f t="shared" si="94"/>
        <v>340</v>
      </c>
      <c r="P9" s="46">
        <f t="shared" si="94"/>
        <v>340</v>
      </c>
      <c r="Q9" s="46">
        <f t="shared" si="94"/>
        <v>340</v>
      </c>
      <c r="R9" s="46">
        <f t="shared" si="94"/>
        <v>340</v>
      </c>
      <c r="S9" s="46">
        <f t="shared" ref="S9:BK9" si="95">R9</f>
        <v>340</v>
      </c>
      <c r="T9" s="46">
        <f t="shared" si="95"/>
        <v>340</v>
      </c>
      <c r="U9" s="46">
        <f t="shared" si="95"/>
        <v>340</v>
      </c>
      <c r="V9" s="46">
        <f t="shared" si="95"/>
        <v>340</v>
      </c>
      <c r="W9" s="46">
        <f t="shared" si="95"/>
        <v>340</v>
      </c>
      <c r="X9" s="46">
        <f t="shared" si="95"/>
        <v>340</v>
      </c>
      <c r="Y9" s="46">
        <f t="shared" si="95"/>
        <v>340</v>
      </c>
      <c r="Z9" s="46">
        <f t="shared" si="95"/>
        <v>340</v>
      </c>
      <c r="AA9" s="46">
        <f t="shared" si="95"/>
        <v>340</v>
      </c>
      <c r="AB9" s="46">
        <f t="shared" si="95"/>
        <v>340</v>
      </c>
      <c r="AC9" s="46">
        <f t="shared" si="95"/>
        <v>340</v>
      </c>
      <c r="AD9" s="46">
        <f t="shared" si="95"/>
        <v>340</v>
      </c>
      <c r="AE9" s="46">
        <f t="shared" si="95"/>
        <v>340</v>
      </c>
      <c r="AF9" s="46">
        <f t="shared" si="95"/>
        <v>340</v>
      </c>
      <c r="AG9" s="46">
        <f t="shared" si="95"/>
        <v>340</v>
      </c>
      <c r="AH9" s="46">
        <f t="shared" si="95"/>
        <v>340</v>
      </c>
      <c r="AI9" s="46">
        <f t="shared" si="95"/>
        <v>340</v>
      </c>
      <c r="AJ9" s="46">
        <f t="shared" si="95"/>
        <v>340</v>
      </c>
      <c r="AK9" s="46">
        <f t="shared" si="95"/>
        <v>340</v>
      </c>
      <c r="AL9" s="46">
        <f t="shared" si="95"/>
        <v>340</v>
      </c>
      <c r="AM9" s="46">
        <f t="shared" si="95"/>
        <v>340</v>
      </c>
      <c r="AN9" s="46">
        <f t="shared" si="95"/>
        <v>340</v>
      </c>
      <c r="AO9" s="46">
        <f t="shared" si="95"/>
        <v>340</v>
      </c>
      <c r="AP9" s="46">
        <f t="shared" si="95"/>
        <v>340</v>
      </c>
      <c r="AQ9" s="46">
        <f t="shared" si="95"/>
        <v>340</v>
      </c>
      <c r="AR9" s="46">
        <f t="shared" si="95"/>
        <v>340</v>
      </c>
      <c r="AS9" s="46">
        <f t="shared" si="95"/>
        <v>340</v>
      </c>
      <c r="AT9" s="46">
        <f t="shared" si="95"/>
        <v>340</v>
      </c>
      <c r="AU9" s="46">
        <f t="shared" si="95"/>
        <v>340</v>
      </c>
      <c r="AV9" s="46">
        <f t="shared" si="95"/>
        <v>340</v>
      </c>
      <c r="AW9" s="46">
        <f t="shared" si="95"/>
        <v>340</v>
      </c>
      <c r="AX9" s="46">
        <f t="shared" si="95"/>
        <v>340</v>
      </c>
      <c r="AY9" s="46">
        <f t="shared" si="95"/>
        <v>340</v>
      </c>
      <c r="AZ9" s="46">
        <f t="shared" si="95"/>
        <v>340</v>
      </c>
      <c r="BA9" s="46">
        <f t="shared" si="95"/>
        <v>340</v>
      </c>
      <c r="BB9" s="46">
        <f t="shared" si="95"/>
        <v>340</v>
      </c>
      <c r="BC9" s="46">
        <f t="shared" si="95"/>
        <v>340</v>
      </c>
      <c r="BD9" s="46">
        <f t="shared" si="95"/>
        <v>340</v>
      </c>
      <c r="BE9" s="46">
        <f t="shared" si="95"/>
        <v>340</v>
      </c>
      <c r="BF9" s="46">
        <f t="shared" si="95"/>
        <v>340</v>
      </c>
      <c r="BG9" s="46">
        <f t="shared" si="95"/>
        <v>340</v>
      </c>
      <c r="BH9" s="46">
        <f t="shared" si="95"/>
        <v>340</v>
      </c>
      <c r="BI9" s="46">
        <f t="shared" si="95"/>
        <v>340</v>
      </c>
      <c r="BJ9" s="46">
        <f t="shared" si="95"/>
        <v>340</v>
      </c>
      <c r="BK9" s="46">
        <f t="shared" si="95"/>
        <v>340</v>
      </c>
    </row>
    <row r="10" spans="1:63">
      <c r="A10" s="1" t="s">
        <v>53</v>
      </c>
      <c r="B10" t="s">
        <v>10</v>
      </c>
      <c r="C10" s="5">
        <v>0</v>
      </c>
      <c r="D10" s="48">
        <f>D9*24</f>
        <v>8160</v>
      </c>
      <c r="E10" s="48">
        <f t="shared" ref="E10:BK10" si="96">E9*24</f>
        <v>8160</v>
      </c>
      <c r="F10" s="48">
        <f t="shared" si="96"/>
        <v>8160</v>
      </c>
      <c r="G10" s="48">
        <f t="shared" si="96"/>
        <v>8160</v>
      </c>
      <c r="H10" s="48">
        <f t="shared" si="96"/>
        <v>8160</v>
      </c>
      <c r="I10" s="48">
        <f t="shared" si="96"/>
        <v>8160</v>
      </c>
      <c r="J10" s="48">
        <f t="shared" si="96"/>
        <v>8160</v>
      </c>
      <c r="K10" s="48">
        <f t="shared" si="96"/>
        <v>8160</v>
      </c>
      <c r="L10" s="48">
        <f t="shared" si="96"/>
        <v>8160</v>
      </c>
      <c r="M10" s="48">
        <f t="shared" si="96"/>
        <v>8160</v>
      </c>
      <c r="N10" s="48">
        <f t="shared" si="96"/>
        <v>8160</v>
      </c>
      <c r="O10" s="48">
        <f t="shared" si="96"/>
        <v>8160</v>
      </c>
      <c r="P10" s="48">
        <f t="shared" si="96"/>
        <v>8160</v>
      </c>
      <c r="Q10" s="48">
        <f t="shared" si="96"/>
        <v>8160</v>
      </c>
      <c r="R10" s="48">
        <f t="shared" si="96"/>
        <v>8160</v>
      </c>
      <c r="S10" s="48">
        <f t="shared" si="96"/>
        <v>8160</v>
      </c>
      <c r="T10" s="48">
        <f t="shared" si="96"/>
        <v>8160</v>
      </c>
      <c r="U10" s="48">
        <f t="shared" si="96"/>
        <v>8160</v>
      </c>
      <c r="V10" s="48">
        <f t="shared" si="96"/>
        <v>8160</v>
      </c>
      <c r="W10" s="48">
        <f t="shared" si="96"/>
        <v>8160</v>
      </c>
      <c r="X10" s="48">
        <f t="shared" si="96"/>
        <v>8160</v>
      </c>
      <c r="Y10" s="48">
        <f t="shared" si="96"/>
        <v>8160</v>
      </c>
      <c r="Z10" s="48">
        <f t="shared" si="96"/>
        <v>8160</v>
      </c>
      <c r="AA10" s="48">
        <f t="shared" si="96"/>
        <v>8160</v>
      </c>
      <c r="AB10" s="48">
        <f t="shared" si="96"/>
        <v>8160</v>
      </c>
      <c r="AC10" s="48">
        <f t="shared" si="96"/>
        <v>8160</v>
      </c>
      <c r="AD10" s="48">
        <f t="shared" si="96"/>
        <v>8160</v>
      </c>
      <c r="AE10" s="48">
        <f t="shared" si="96"/>
        <v>8160</v>
      </c>
      <c r="AF10" s="48">
        <f t="shared" si="96"/>
        <v>8160</v>
      </c>
      <c r="AG10" s="48">
        <f t="shared" si="96"/>
        <v>8160</v>
      </c>
      <c r="AH10" s="48">
        <f t="shared" si="96"/>
        <v>8160</v>
      </c>
      <c r="AI10" s="48">
        <f t="shared" si="96"/>
        <v>8160</v>
      </c>
      <c r="AJ10" s="48">
        <f t="shared" si="96"/>
        <v>8160</v>
      </c>
      <c r="AK10" s="48">
        <f t="shared" si="96"/>
        <v>8160</v>
      </c>
      <c r="AL10" s="48">
        <f t="shared" si="96"/>
        <v>8160</v>
      </c>
      <c r="AM10" s="48">
        <f t="shared" si="96"/>
        <v>8160</v>
      </c>
      <c r="AN10" s="48">
        <f t="shared" si="96"/>
        <v>8160</v>
      </c>
      <c r="AO10" s="48">
        <f t="shared" si="96"/>
        <v>8160</v>
      </c>
      <c r="AP10" s="48">
        <f t="shared" si="96"/>
        <v>8160</v>
      </c>
      <c r="AQ10" s="48">
        <f t="shared" si="96"/>
        <v>8160</v>
      </c>
      <c r="AR10" s="48">
        <f t="shared" si="96"/>
        <v>8160</v>
      </c>
      <c r="AS10" s="48">
        <f t="shared" si="96"/>
        <v>8160</v>
      </c>
      <c r="AT10" s="48">
        <f t="shared" si="96"/>
        <v>8160</v>
      </c>
      <c r="AU10" s="48">
        <f t="shared" si="96"/>
        <v>8160</v>
      </c>
      <c r="AV10" s="48">
        <f t="shared" si="96"/>
        <v>8160</v>
      </c>
      <c r="AW10" s="48">
        <f t="shared" si="96"/>
        <v>8160</v>
      </c>
      <c r="AX10" s="48">
        <f t="shared" si="96"/>
        <v>8160</v>
      </c>
      <c r="AY10" s="48">
        <f t="shared" si="96"/>
        <v>8160</v>
      </c>
      <c r="AZ10" s="48">
        <f t="shared" si="96"/>
        <v>8160</v>
      </c>
      <c r="BA10" s="48">
        <f t="shared" si="96"/>
        <v>8160</v>
      </c>
      <c r="BB10" s="48">
        <f t="shared" si="96"/>
        <v>8160</v>
      </c>
      <c r="BC10" s="48">
        <f t="shared" si="96"/>
        <v>8160</v>
      </c>
      <c r="BD10" s="48">
        <f t="shared" si="96"/>
        <v>8160</v>
      </c>
      <c r="BE10" s="48">
        <f t="shared" si="96"/>
        <v>8160</v>
      </c>
      <c r="BF10" s="48">
        <f t="shared" si="96"/>
        <v>8160</v>
      </c>
      <c r="BG10" s="48">
        <f t="shared" si="96"/>
        <v>8160</v>
      </c>
      <c r="BH10" s="48">
        <f t="shared" si="96"/>
        <v>8160</v>
      </c>
      <c r="BI10" s="48">
        <f t="shared" si="96"/>
        <v>8160</v>
      </c>
      <c r="BJ10" s="48">
        <f t="shared" si="96"/>
        <v>8160</v>
      </c>
      <c r="BK10" s="48">
        <f t="shared" si="96"/>
        <v>8160</v>
      </c>
    </row>
    <row r="11" spans="1:63">
      <c r="A11" s="1" t="s">
        <v>50</v>
      </c>
      <c r="B11" t="s">
        <v>51</v>
      </c>
      <c r="C11" s="5">
        <v>0</v>
      </c>
      <c r="D11" s="46">
        <v>150</v>
      </c>
      <c r="E11" s="46">
        <v>150</v>
      </c>
      <c r="F11" s="46">
        <v>150</v>
      </c>
      <c r="G11" s="46">
        <v>150</v>
      </c>
      <c r="H11" s="46">
        <v>150</v>
      </c>
      <c r="I11" s="46">
        <v>155</v>
      </c>
      <c r="J11" s="46">
        <v>160</v>
      </c>
      <c r="K11" s="46">
        <v>165</v>
      </c>
      <c r="L11" s="46">
        <v>170</v>
      </c>
      <c r="M11" s="46">
        <v>175</v>
      </c>
      <c r="N11" s="46">
        <v>180</v>
      </c>
      <c r="O11" s="46">
        <v>185</v>
      </c>
      <c r="P11" s="46">
        <v>190</v>
      </c>
      <c r="Q11" s="46">
        <v>195</v>
      </c>
      <c r="R11" s="46">
        <v>200</v>
      </c>
      <c r="S11" s="46">
        <v>200</v>
      </c>
      <c r="T11" s="46">
        <v>200</v>
      </c>
      <c r="U11" s="46">
        <v>200</v>
      </c>
      <c r="V11" s="46">
        <v>200</v>
      </c>
      <c r="W11" s="46">
        <v>200</v>
      </c>
      <c r="X11" s="46">
        <v>200</v>
      </c>
      <c r="Y11" s="46">
        <v>200</v>
      </c>
      <c r="Z11" s="46">
        <v>200</v>
      </c>
      <c r="AA11" s="46">
        <v>200</v>
      </c>
      <c r="AB11" s="46">
        <v>200</v>
      </c>
      <c r="AC11" s="46">
        <v>200</v>
      </c>
      <c r="AD11" s="46">
        <v>200</v>
      </c>
      <c r="AE11" s="46">
        <v>200</v>
      </c>
      <c r="AF11" s="46">
        <v>200</v>
      </c>
      <c r="AG11" s="46">
        <v>200</v>
      </c>
      <c r="AH11" s="46">
        <v>200</v>
      </c>
      <c r="AI11" s="46">
        <v>200</v>
      </c>
      <c r="AJ11" s="46">
        <v>200</v>
      </c>
      <c r="AK11" s="46">
        <v>200</v>
      </c>
      <c r="AL11" s="46">
        <v>200</v>
      </c>
      <c r="AM11" s="46">
        <v>200</v>
      </c>
      <c r="AN11" s="46">
        <v>200</v>
      </c>
      <c r="AO11" s="46">
        <v>200</v>
      </c>
      <c r="AP11" s="46">
        <v>200</v>
      </c>
      <c r="AQ11" s="46">
        <v>200</v>
      </c>
      <c r="AR11" s="46">
        <v>200</v>
      </c>
      <c r="AS11" s="46">
        <v>200</v>
      </c>
      <c r="AT11" s="46">
        <v>200</v>
      </c>
      <c r="AU11" s="46">
        <v>200</v>
      </c>
      <c r="AV11" s="46">
        <v>200</v>
      </c>
      <c r="AW11" s="46">
        <v>200</v>
      </c>
      <c r="AX11" s="46">
        <v>200</v>
      </c>
      <c r="AY11" s="46">
        <v>200</v>
      </c>
      <c r="AZ11" s="46">
        <v>200</v>
      </c>
      <c r="BA11" s="46">
        <v>200</v>
      </c>
      <c r="BB11" s="46">
        <v>200</v>
      </c>
      <c r="BC11" s="46">
        <v>200</v>
      </c>
      <c r="BD11" s="46">
        <v>200</v>
      </c>
      <c r="BE11" s="46">
        <v>200</v>
      </c>
      <c r="BF11" s="46">
        <v>200</v>
      </c>
      <c r="BG11" s="46">
        <v>200</v>
      </c>
      <c r="BH11" s="46">
        <v>200</v>
      </c>
      <c r="BI11" s="46">
        <v>200</v>
      </c>
      <c r="BJ11" s="46">
        <v>200</v>
      </c>
      <c r="BK11" s="46">
        <v>200</v>
      </c>
    </row>
    <row r="12" spans="1:63">
      <c r="A12" s="2" t="s">
        <v>54</v>
      </c>
      <c r="B12" s="7" t="s">
        <v>14</v>
      </c>
      <c r="C12" s="8">
        <v>0</v>
      </c>
      <c r="D12" s="49">
        <f>D11*D10*D7/1000</f>
        <v>619344</v>
      </c>
      <c r="E12" s="49">
        <f t="shared" ref="E12:BK12" si="97">E11*E10*E7/1000</f>
        <v>631730.88</v>
      </c>
      <c r="F12" s="49">
        <f t="shared" si="97"/>
        <v>644365.4976</v>
      </c>
      <c r="G12" s="49">
        <f t="shared" si="97"/>
        <v>657252.80755200004</v>
      </c>
      <c r="H12" s="49">
        <f t="shared" si="97"/>
        <v>670397.86370304017</v>
      </c>
      <c r="I12" s="49">
        <f t="shared" si="97"/>
        <v>706599.34834300436</v>
      </c>
      <c r="J12" s="49">
        <f t="shared" si="97"/>
        <v>743980.73322308587</v>
      </c>
      <c r="K12" s="49">
        <f t="shared" si="97"/>
        <v>782574.73375903349</v>
      </c>
      <c r="L12" s="49">
        <f t="shared" si="97"/>
        <v>822414.90202312975</v>
      </c>
      <c r="M12" s="49">
        <f t="shared" si="97"/>
        <v>863535.64712428604</v>
      </c>
      <c r="N12" s="49">
        <f t="shared" si="97"/>
        <v>905972.25606867962</v>
      </c>
      <c r="O12" s="49">
        <f t="shared" si="97"/>
        <v>949760.91511199914</v>
      </c>
      <c r="P12" s="49">
        <f t="shared" si="97"/>
        <v>994938.73161462403</v>
      </c>
      <c r="Q12" s="49">
        <f t="shared" si="97"/>
        <v>1041543.7564113091</v>
      </c>
      <c r="R12" s="49">
        <f t="shared" si="97"/>
        <v>1089615.0067072157</v>
      </c>
      <c r="S12" s="49">
        <f t="shared" si="97"/>
        <v>1111407.3068413602</v>
      </c>
      <c r="T12" s="49">
        <f t="shared" si="97"/>
        <v>1133635.4529781872</v>
      </c>
      <c r="U12" s="49">
        <f t="shared" si="97"/>
        <v>1156308.1620377512</v>
      </c>
      <c r="V12" s="49">
        <f t="shared" si="97"/>
        <v>1179434.3252785064</v>
      </c>
      <c r="W12" s="49">
        <f t="shared" si="97"/>
        <v>1203023.0117840762</v>
      </c>
      <c r="X12" s="49">
        <f t="shared" si="97"/>
        <v>1227083.4720197578</v>
      </c>
      <c r="Y12" s="49">
        <f t="shared" si="97"/>
        <v>1251625.141460153</v>
      </c>
      <c r="Z12" s="49">
        <f t="shared" si="97"/>
        <v>1276657.6442893562</v>
      </c>
      <c r="AA12" s="49">
        <f t="shared" si="97"/>
        <v>1302190.7971751431</v>
      </c>
      <c r="AB12" s="49">
        <f t="shared" si="97"/>
        <v>1328234.6131186462</v>
      </c>
      <c r="AC12" s="49">
        <f t="shared" si="97"/>
        <v>1354799.3053810191</v>
      </c>
      <c r="AD12" s="49">
        <f t="shared" si="97"/>
        <v>1381895.2914886393</v>
      </c>
      <c r="AE12" s="49">
        <f t="shared" si="97"/>
        <v>1409533.1973184124</v>
      </c>
      <c r="AF12" s="49">
        <f t="shared" si="97"/>
        <v>1437723.8612647806</v>
      </c>
      <c r="AG12" s="49">
        <f t="shared" si="97"/>
        <v>1466478.3384900764</v>
      </c>
      <c r="AH12" s="49">
        <f t="shared" si="97"/>
        <v>1495807.9052598779</v>
      </c>
      <c r="AI12" s="49">
        <f t="shared" si="97"/>
        <v>1525724.0633650755</v>
      </c>
      <c r="AJ12" s="49">
        <f t="shared" si="97"/>
        <v>1556238.5446323771</v>
      </c>
      <c r="AK12" s="49">
        <f t="shared" si="97"/>
        <v>1587363.3155250247</v>
      </c>
      <c r="AL12" s="49">
        <f t="shared" si="97"/>
        <v>1619110.5818355253</v>
      </c>
      <c r="AM12" s="49">
        <f t="shared" si="97"/>
        <v>1651492.7934722358</v>
      </c>
      <c r="AN12" s="49">
        <f t="shared" si="97"/>
        <v>1684522.6493416803</v>
      </c>
      <c r="AO12" s="49">
        <f t="shared" si="97"/>
        <v>1718213.1023285142</v>
      </c>
      <c r="AP12" s="49">
        <f t="shared" si="97"/>
        <v>1752577.3643750846</v>
      </c>
      <c r="AQ12" s="49">
        <f t="shared" si="97"/>
        <v>1787628.9116625865</v>
      </c>
      <c r="AR12" s="49">
        <f t="shared" si="97"/>
        <v>1823381.4898958381</v>
      </c>
      <c r="AS12" s="49">
        <f t="shared" si="97"/>
        <v>1859849.1196937549</v>
      </c>
      <c r="AT12" s="49">
        <f t="shared" si="97"/>
        <v>1897046.10208763</v>
      </c>
      <c r="AU12" s="49">
        <f t="shared" si="97"/>
        <v>1934987.0241293826</v>
      </c>
      <c r="AV12" s="49">
        <f t="shared" si="97"/>
        <v>1973686.7646119702</v>
      </c>
      <c r="AW12" s="49">
        <f t="shared" si="97"/>
        <v>2013160.4999042095</v>
      </c>
      <c r="AX12" s="49">
        <f t="shared" si="97"/>
        <v>2053423.709902294</v>
      </c>
      <c r="AY12" s="49">
        <f t="shared" si="97"/>
        <v>2094492.1841003399</v>
      </c>
      <c r="AZ12" s="49">
        <f t="shared" si="97"/>
        <v>2136382.0277823466</v>
      </c>
      <c r="BA12" s="49">
        <f t="shared" si="97"/>
        <v>2179109.6683379938</v>
      </c>
      <c r="BB12" s="49">
        <f t="shared" si="97"/>
        <v>2222691.8617047532</v>
      </c>
      <c r="BC12" s="49">
        <f t="shared" si="97"/>
        <v>2267145.6989388485</v>
      </c>
      <c r="BD12" s="49">
        <f t="shared" si="97"/>
        <v>2312488.6129176253</v>
      </c>
      <c r="BE12" s="49">
        <f t="shared" si="97"/>
        <v>2358738.3851759783</v>
      </c>
      <c r="BF12" s="49">
        <f t="shared" si="97"/>
        <v>2405913.1528794975</v>
      </c>
      <c r="BG12" s="49">
        <f t="shared" si="97"/>
        <v>2454031.4159370875</v>
      </c>
      <c r="BH12" s="49">
        <f t="shared" si="97"/>
        <v>2503112.0442558294</v>
      </c>
      <c r="BI12" s="49">
        <f t="shared" si="97"/>
        <v>2553174.285140946</v>
      </c>
      <c r="BJ12" s="49">
        <f t="shared" si="97"/>
        <v>2604237.7708437648</v>
      </c>
      <c r="BK12" s="49">
        <f t="shared" si="97"/>
        <v>2656322.52626064</v>
      </c>
    </row>
    <row r="13" spans="1:63" s="32" customFormat="1">
      <c r="A13" s="33" t="s">
        <v>38</v>
      </c>
      <c r="B13" s="32" t="s">
        <v>9</v>
      </c>
      <c r="C13" s="20">
        <v>0</v>
      </c>
      <c r="D13" s="50">
        <v>1200</v>
      </c>
      <c r="E13" s="50">
        <f t="shared" ref="E13:BK13" si="98">D13*(1+(E14/100))</f>
        <v>1224</v>
      </c>
      <c r="F13" s="50">
        <f t="shared" si="98"/>
        <v>1248.48</v>
      </c>
      <c r="G13" s="50">
        <f t="shared" si="98"/>
        <v>1273.4496000000001</v>
      </c>
      <c r="H13" s="50">
        <f t="shared" si="98"/>
        <v>1298.9185920000002</v>
      </c>
      <c r="I13" s="50">
        <f t="shared" si="98"/>
        <v>1324.8969638400004</v>
      </c>
      <c r="J13" s="50">
        <f t="shared" si="98"/>
        <v>1351.3949031168004</v>
      </c>
      <c r="K13" s="50">
        <f t="shared" si="98"/>
        <v>1378.4228011791365</v>
      </c>
      <c r="L13" s="50">
        <f t="shared" si="98"/>
        <v>1405.9912572027192</v>
      </c>
      <c r="M13" s="50">
        <f t="shared" si="98"/>
        <v>1434.1110823467736</v>
      </c>
      <c r="N13" s="50">
        <f t="shared" si="98"/>
        <v>1462.7933039937091</v>
      </c>
      <c r="O13" s="50">
        <f t="shared" si="98"/>
        <v>1492.0491700735834</v>
      </c>
      <c r="P13" s="50">
        <f t="shared" si="98"/>
        <v>1521.8901534750551</v>
      </c>
      <c r="Q13" s="50">
        <f t="shared" si="98"/>
        <v>1552.3279565445562</v>
      </c>
      <c r="R13" s="50">
        <f t="shared" si="98"/>
        <v>1583.3745156754474</v>
      </c>
      <c r="S13" s="50">
        <f t="shared" si="98"/>
        <v>1615.0420059889564</v>
      </c>
      <c r="T13" s="50">
        <f t="shared" si="98"/>
        <v>1647.3428461087356</v>
      </c>
      <c r="U13" s="50">
        <f t="shared" si="98"/>
        <v>1680.2897030309102</v>
      </c>
      <c r="V13" s="50">
        <f t="shared" si="98"/>
        <v>1713.8954970915286</v>
      </c>
      <c r="W13" s="50">
        <f t="shared" si="98"/>
        <v>1748.1734070333591</v>
      </c>
      <c r="X13" s="50">
        <f t="shared" si="98"/>
        <v>1748.1734070333591</v>
      </c>
      <c r="Y13" s="50">
        <f t="shared" si="98"/>
        <v>1748.1734070333591</v>
      </c>
      <c r="Z13" s="50">
        <f t="shared" si="98"/>
        <v>1748.1734070333591</v>
      </c>
      <c r="AA13" s="50">
        <f t="shared" si="98"/>
        <v>1748.1734070333591</v>
      </c>
      <c r="AB13" s="50">
        <f t="shared" si="98"/>
        <v>1748.1734070333591</v>
      </c>
      <c r="AC13" s="50">
        <f t="shared" si="98"/>
        <v>1748.1734070333591</v>
      </c>
      <c r="AD13" s="50">
        <f t="shared" si="98"/>
        <v>1748.1734070333591</v>
      </c>
      <c r="AE13" s="50">
        <f t="shared" si="98"/>
        <v>1748.1734070333591</v>
      </c>
      <c r="AF13" s="50">
        <f t="shared" si="98"/>
        <v>1748.1734070333591</v>
      </c>
      <c r="AG13" s="50">
        <f t="shared" si="98"/>
        <v>1748.1734070333591</v>
      </c>
      <c r="AH13" s="50">
        <f t="shared" si="98"/>
        <v>1748.1734070333591</v>
      </c>
      <c r="AI13" s="50">
        <f t="shared" si="98"/>
        <v>1748.1734070333591</v>
      </c>
      <c r="AJ13" s="50">
        <f t="shared" si="98"/>
        <v>1748.1734070333591</v>
      </c>
      <c r="AK13" s="50">
        <f t="shared" si="98"/>
        <v>1748.1734070333591</v>
      </c>
      <c r="AL13" s="50">
        <f t="shared" si="98"/>
        <v>1748.1734070333591</v>
      </c>
      <c r="AM13" s="50">
        <f t="shared" si="98"/>
        <v>1748.1734070333591</v>
      </c>
      <c r="AN13" s="50">
        <f t="shared" si="98"/>
        <v>1748.1734070333591</v>
      </c>
      <c r="AO13" s="50">
        <f t="shared" si="98"/>
        <v>1748.1734070333591</v>
      </c>
      <c r="AP13" s="50">
        <f t="shared" si="98"/>
        <v>1748.1734070333591</v>
      </c>
      <c r="AQ13" s="50">
        <f t="shared" si="98"/>
        <v>1748.1734070333591</v>
      </c>
      <c r="AR13" s="50">
        <f t="shared" si="98"/>
        <v>1748.1734070333591</v>
      </c>
      <c r="AS13" s="50">
        <f t="shared" si="98"/>
        <v>1748.1734070333591</v>
      </c>
      <c r="AT13" s="50">
        <f t="shared" si="98"/>
        <v>1748.1734070333591</v>
      </c>
      <c r="AU13" s="50">
        <f t="shared" si="98"/>
        <v>1748.1734070333591</v>
      </c>
      <c r="AV13" s="50">
        <f t="shared" si="98"/>
        <v>1748.1734070333591</v>
      </c>
      <c r="AW13" s="50">
        <f t="shared" si="98"/>
        <v>1748.1734070333591</v>
      </c>
      <c r="AX13" s="50">
        <f t="shared" si="98"/>
        <v>1748.1734070333591</v>
      </c>
      <c r="AY13" s="50">
        <f t="shared" si="98"/>
        <v>1748.1734070333591</v>
      </c>
      <c r="AZ13" s="50">
        <f t="shared" si="98"/>
        <v>1748.1734070333591</v>
      </c>
      <c r="BA13" s="50">
        <f t="shared" si="98"/>
        <v>1748.1734070333591</v>
      </c>
      <c r="BB13" s="50">
        <f t="shared" si="98"/>
        <v>1748.1734070333591</v>
      </c>
      <c r="BC13" s="50">
        <f t="shared" si="98"/>
        <v>1748.1734070333591</v>
      </c>
      <c r="BD13" s="50">
        <f t="shared" si="98"/>
        <v>1748.1734070333591</v>
      </c>
      <c r="BE13" s="50">
        <f t="shared" si="98"/>
        <v>1748.1734070333591</v>
      </c>
      <c r="BF13" s="50">
        <f t="shared" si="98"/>
        <v>1748.1734070333591</v>
      </c>
      <c r="BG13" s="50">
        <f t="shared" si="98"/>
        <v>1748.1734070333591</v>
      </c>
      <c r="BH13" s="50">
        <f t="shared" si="98"/>
        <v>1748.1734070333591</v>
      </c>
      <c r="BI13" s="50">
        <f t="shared" si="98"/>
        <v>1748.1734070333591</v>
      </c>
      <c r="BJ13" s="50">
        <f t="shared" si="98"/>
        <v>1748.1734070333591</v>
      </c>
      <c r="BK13" s="50">
        <f t="shared" si="98"/>
        <v>1748.1734070333591</v>
      </c>
    </row>
    <row r="14" spans="1:63">
      <c r="A14" s="1" t="s">
        <v>43</v>
      </c>
      <c r="B14" s="40" t="s">
        <v>44</v>
      </c>
      <c r="C14" s="20">
        <v>0</v>
      </c>
      <c r="D14" s="55">
        <v>2</v>
      </c>
      <c r="E14" s="55">
        <f>D14</f>
        <v>2</v>
      </c>
      <c r="F14" s="55">
        <f t="shared" ref="F14:BK14" si="99">E14</f>
        <v>2</v>
      </c>
      <c r="G14" s="55">
        <f t="shared" si="99"/>
        <v>2</v>
      </c>
      <c r="H14" s="55">
        <f t="shared" si="99"/>
        <v>2</v>
      </c>
      <c r="I14" s="55">
        <v>2</v>
      </c>
      <c r="J14" s="55">
        <f t="shared" si="99"/>
        <v>2</v>
      </c>
      <c r="K14" s="55">
        <f t="shared" si="99"/>
        <v>2</v>
      </c>
      <c r="L14" s="55">
        <f t="shared" si="99"/>
        <v>2</v>
      </c>
      <c r="M14" s="55">
        <f t="shared" si="99"/>
        <v>2</v>
      </c>
      <c r="N14" s="55">
        <f t="shared" si="99"/>
        <v>2</v>
      </c>
      <c r="O14" s="55">
        <f t="shared" si="99"/>
        <v>2</v>
      </c>
      <c r="P14" s="55">
        <f t="shared" si="99"/>
        <v>2</v>
      </c>
      <c r="Q14" s="55">
        <f t="shared" si="99"/>
        <v>2</v>
      </c>
      <c r="R14" s="55">
        <f t="shared" si="99"/>
        <v>2</v>
      </c>
      <c r="S14" s="55">
        <f t="shared" si="99"/>
        <v>2</v>
      </c>
      <c r="T14" s="55">
        <f t="shared" si="99"/>
        <v>2</v>
      </c>
      <c r="U14" s="55">
        <f t="shared" si="99"/>
        <v>2</v>
      </c>
      <c r="V14" s="55">
        <f t="shared" si="99"/>
        <v>2</v>
      </c>
      <c r="W14" s="55">
        <f t="shared" si="99"/>
        <v>2</v>
      </c>
      <c r="X14" s="55">
        <v>0</v>
      </c>
      <c r="Y14" s="55">
        <f t="shared" si="99"/>
        <v>0</v>
      </c>
      <c r="Z14" s="55">
        <f t="shared" si="99"/>
        <v>0</v>
      </c>
      <c r="AA14" s="55">
        <f t="shared" si="99"/>
        <v>0</v>
      </c>
      <c r="AB14" s="55">
        <f t="shared" si="99"/>
        <v>0</v>
      </c>
      <c r="AC14" s="55">
        <f t="shared" si="99"/>
        <v>0</v>
      </c>
      <c r="AD14" s="55">
        <f t="shared" si="99"/>
        <v>0</v>
      </c>
      <c r="AE14" s="55">
        <f t="shared" si="99"/>
        <v>0</v>
      </c>
      <c r="AF14" s="55">
        <f t="shared" si="99"/>
        <v>0</v>
      </c>
      <c r="AG14" s="55">
        <f t="shared" si="99"/>
        <v>0</v>
      </c>
      <c r="AH14" s="55">
        <f t="shared" si="99"/>
        <v>0</v>
      </c>
      <c r="AI14" s="55">
        <f t="shared" si="99"/>
        <v>0</v>
      </c>
      <c r="AJ14" s="55">
        <f t="shared" si="99"/>
        <v>0</v>
      </c>
      <c r="AK14" s="55">
        <f t="shared" si="99"/>
        <v>0</v>
      </c>
      <c r="AL14" s="55">
        <f t="shared" si="99"/>
        <v>0</v>
      </c>
      <c r="AM14" s="55">
        <f t="shared" si="99"/>
        <v>0</v>
      </c>
      <c r="AN14" s="55">
        <f t="shared" si="99"/>
        <v>0</v>
      </c>
      <c r="AO14" s="55">
        <f t="shared" si="99"/>
        <v>0</v>
      </c>
      <c r="AP14" s="55">
        <f t="shared" si="99"/>
        <v>0</v>
      </c>
      <c r="AQ14" s="55">
        <f t="shared" si="99"/>
        <v>0</v>
      </c>
      <c r="AR14" s="55">
        <f t="shared" si="99"/>
        <v>0</v>
      </c>
      <c r="AS14" s="55">
        <f t="shared" si="99"/>
        <v>0</v>
      </c>
      <c r="AT14" s="55">
        <f t="shared" si="99"/>
        <v>0</v>
      </c>
      <c r="AU14" s="55">
        <f t="shared" si="99"/>
        <v>0</v>
      </c>
      <c r="AV14" s="55">
        <f t="shared" si="99"/>
        <v>0</v>
      </c>
      <c r="AW14" s="55">
        <f t="shared" si="99"/>
        <v>0</v>
      </c>
      <c r="AX14" s="55">
        <f t="shared" si="99"/>
        <v>0</v>
      </c>
      <c r="AY14" s="55">
        <f t="shared" si="99"/>
        <v>0</v>
      </c>
      <c r="AZ14" s="55">
        <f t="shared" si="99"/>
        <v>0</v>
      </c>
      <c r="BA14" s="55">
        <f t="shared" si="99"/>
        <v>0</v>
      </c>
      <c r="BB14" s="55">
        <f t="shared" si="99"/>
        <v>0</v>
      </c>
      <c r="BC14" s="55">
        <f t="shared" si="99"/>
        <v>0</v>
      </c>
      <c r="BD14" s="55">
        <f t="shared" si="99"/>
        <v>0</v>
      </c>
      <c r="BE14" s="55">
        <f t="shared" si="99"/>
        <v>0</v>
      </c>
      <c r="BF14" s="55">
        <f t="shared" si="99"/>
        <v>0</v>
      </c>
      <c r="BG14" s="55">
        <f t="shared" si="99"/>
        <v>0</v>
      </c>
      <c r="BH14" s="55">
        <f t="shared" si="99"/>
        <v>0</v>
      </c>
      <c r="BI14" s="55">
        <f t="shared" si="99"/>
        <v>0</v>
      </c>
      <c r="BJ14" s="55">
        <f t="shared" si="99"/>
        <v>0</v>
      </c>
      <c r="BK14" s="55">
        <f t="shared" si="99"/>
        <v>0</v>
      </c>
    </row>
    <row r="15" spans="1:63" s="32" customFormat="1">
      <c r="A15" s="1" t="s">
        <v>39</v>
      </c>
      <c r="B15" t="s">
        <v>10</v>
      </c>
      <c r="C15" s="5">
        <v>0</v>
      </c>
      <c r="D15" s="50">
        <v>4</v>
      </c>
      <c r="E15" s="50">
        <v>4</v>
      </c>
      <c r="F15" s="50">
        <v>4</v>
      </c>
      <c r="G15" s="50">
        <v>4</v>
      </c>
      <c r="H15" s="50">
        <v>4</v>
      </c>
      <c r="I15" s="50">
        <v>4</v>
      </c>
      <c r="J15" s="50">
        <v>4</v>
      </c>
      <c r="K15" s="50">
        <v>4</v>
      </c>
      <c r="L15" s="50">
        <v>4</v>
      </c>
      <c r="M15" s="50">
        <v>4</v>
      </c>
      <c r="N15" s="50">
        <v>4</v>
      </c>
      <c r="O15" s="50">
        <v>4</v>
      </c>
      <c r="P15" s="50">
        <v>4</v>
      </c>
      <c r="Q15" s="50">
        <v>4</v>
      </c>
      <c r="R15" s="50">
        <v>4</v>
      </c>
      <c r="S15" s="50">
        <v>4</v>
      </c>
      <c r="T15" s="50">
        <v>4</v>
      </c>
      <c r="U15" s="50">
        <v>4</v>
      </c>
      <c r="V15" s="50">
        <v>4</v>
      </c>
      <c r="W15" s="50">
        <v>4</v>
      </c>
      <c r="X15" s="50">
        <v>4</v>
      </c>
      <c r="Y15" s="50">
        <v>4</v>
      </c>
      <c r="Z15" s="50">
        <v>4</v>
      </c>
      <c r="AA15" s="50">
        <v>4</v>
      </c>
      <c r="AB15" s="50">
        <v>4</v>
      </c>
      <c r="AC15" s="50">
        <v>4</v>
      </c>
      <c r="AD15" s="50">
        <v>4</v>
      </c>
      <c r="AE15" s="50">
        <v>4</v>
      </c>
      <c r="AF15" s="50">
        <v>4</v>
      </c>
      <c r="AG15" s="50">
        <v>4</v>
      </c>
      <c r="AH15" s="50">
        <v>4</v>
      </c>
      <c r="AI15" s="50">
        <v>4</v>
      </c>
      <c r="AJ15" s="50">
        <v>4</v>
      </c>
      <c r="AK15" s="50">
        <v>4</v>
      </c>
      <c r="AL15" s="50">
        <v>4</v>
      </c>
      <c r="AM15" s="50">
        <v>4</v>
      </c>
      <c r="AN15" s="50">
        <v>4</v>
      </c>
      <c r="AO15" s="50">
        <v>4</v>
      </c>
      <c r="AP15" s="50">
        <v>4</v>
      </c>
      <c r="AQ15" s="50">
        <v>4</v>
      </c>
      <c r="AR15" s="50">
        <v>4</v>
      </c>
      <c r="AS15" s="50">
        <v>4</v>
      </c>
      <c r="AT15" s="50">
        <v>4</v>
      </c>
      <c r="AU15" s="50">
        <v>4</v>
      </c>
      <c r="AV15" s="50">
        <v>4</v>
      </c>
      <c r="AW15" s="50">
        <v>4</v>
      </c>
      <c r="AX15" s="50">
        <v>4</v>
      </c>
      <c r="AY15" s="50">
        <v>4</v>
      </c>
      <c r="AZ15" s="50">
        <v>4</v>
      </c>
      <c r="BA15" s="50">
        <v>4</v>
      </c>
      <c r="BB15" s="50">
        <v>4</v>
      </c>
      <c r="BC15" s="50">
        <v>4</v>
      </c>
      <c r="BD15" s="50">
        <v>4</v>
      </c>
      <c r="BE15" s="50">
        <v>4</v>
      </c>
      <c r="BF15" s="50">
        <v>4</v>
      </c>
      <c r="BG15" s="50">
        <v>4</v>
      </c>
      <c r="BH15" s="50">
        <v>4</v>
      </c>
      <c r="BI15" s="50">
        <v>4</v>
      </c>
      <c r="BJ15" s="50">
        <v>4</v>
      </c>
      <c r="BK15" s="50">
        <v>4</v>
      </c>
    </row>
    <row r="16" spans="1:63" s="32" customFormat="1">
      <c r="A16" s="1" t="s">
        <v>11</v>
      </c>
      <c r="B16" t="s">
        <v>12</v>
      </c>
      <c r="C16" s="5">
        <v>0</v>
      </c>
      <c r="D16" s="50">
        <v>340</v>
      </c>
      <c r="E16" s="50">
        <f>D16</f>
        <v>340</v>
      </c>
      <c r="F16" s="50">
        <f t="shared" ref="F16:BK16" si="100">E16</f>
        <v>340</v>
      </c>
      <c r="G16" s="50">
        <f t="shared" si="100"/>
        <v>340</v>
      </c>
      <c r="H16" s="50">
        <f t="shared" si="100"/>
        <v>340</v>
      </c>
      <c r="I16" s="50">
        <f t="shared" si="100"/>
        <v>340</v>
      </c>
      <c r="J16" s="50">
        <f t="shared" si="100"/>
        <v>340</v>
      </c>
      <c r="K16" s="50">
        <f t="shared" si="100"/>
        <v>340</v>
      </c>
      <c r="L16" s="50">
        <f t="shared" si="100"/>
        <v>340</v>
      </c>
      <c r="M16" s="50">
        <f t="shared" si="100"/>
        <v>340</v>
      </c>
      <c r="N16" s="50">
        <f t="shared" si="100"/>
        <v>340</v>
      </c>
      <c r="O16" s="50">
        <f t="shared" si="100"/>
        <v>340</v>
      </c>
      <c r="P16" s="50">
        <f t="shared" si="100"/>
        <v>340</v>
      </c>
      <c r="Q16" s="50">
        <f t="shared" si="100"/>
        <v>340</v>
      </c>
      <c r="R16" s="50">
        <f t="shared" si="100"/>
        <v>340</v>
      </c>
      <c r="S16" s="50">
        <f t="shared" si="100"/>
        <v>340</v>
      </c>
      <c r="T16" s="50">
        <f t="shared" si="100"/>
        <v>340</v>
      </c>
      <c r="U16" s="50">
        <f t="shared" si="100"/>
        <v>340</v>
      </c>
      <c r="V16" s="50">
        <f t="shared" si="100"/>
        <v>340</v>
      </c>
      <c r="W16" s="50">
        <f t="shared" si="100"/>
        <v>340</v>
      </c>
      <c r="X16" s="50">
        <f t="shared" si="100"/>
        <v>340</v>
      </c>
      <c r="Y16" s="50">
        <f t="shared" si="100"/>
        <v>340</v>
      </c>
      <c r="Z16" s="50">
        <f t="shared" si="100"/>
        <v>340</v>
      </c>
      <c r="AA16" s="50">
        <f t="shared" si="100"/>
        <v>340</v>
      </c>
      <c r="AB16" s="50">
        <f t="shared" si="100"/>
        <v>340</v>
      </c>
      <c r="AC16" s="50">
        <f t="shared" si="100"/>
        <v>340</v>
      </c>
      <c r="AD16" s="50">
        <f t="shared" si="100"/>
        <v>340</v>
      </c>
      <c r="AE16" s="50">
        <f t="shared" si="100"/>
        <v>340</v>
      </c>
      <c r="AF16" s="50">
        <f t="shared" si="100"/>
        <v>340</v>
      </c>
      <c r="AG16" s="50">
        <f t="shared" si="100"/>
        <v>340</v>
      </c>
      <c r="AH16" s="50">
        <f t="shared" si="100"/>
        <v>340</v>
      </c>
      <c r="AI16" s="50">
        <f t="shared" si="100"/>
        <v>340</v>
      </c>
      <c r="AJ16" s="50">
        <f t="shared" si="100"/>
        <v>340</v>
      </c>
      <c r="AK16" s="50">
        <f t="shared" si="100"/>
        <v>340</v>
      </c>
      <c r="AL16" s="50">
        <f t="shared" si="100"/>
        <v>340</v>
      </c>
      <c r="AM16" s="50">
        <f t="shared" si="100"/>
        <v>340</v>
      </c>
      <c r="AN16" s="50">
        <f t="shared" si="100"/>
        <v>340</v>
      </c>
      <c r="AO16" s="50">
        <f t="shared" si="100"/>
        <v>340</v>
      </c>
      <c r="AP16" s="50">
        <f t="shared" si="100"/>
        <v>340</v>
      </c>
      <c r="AQ16" s="50">
        <f t="shared" si="100"/>
        <v>340</v>
      </c>
      <c r="AR16" s="50">
        <f t="shared" si="100"/>
        <v>340</v>
      </c>
      <c r="AS16" s="50">
        <f t="shared" si="100"/>
        <v>340</v>
      </c>
      <c r="AT16" s="50">
        <f t="shared" si="100"/>
        <v>340</v>
      </c>
      <c r="AU16" s="50">
        <f t="shared" si="100"/>
        <v>340</v>
      </c>
      <c r="AV16" s="50">
        <f t="shared" si="100"/>
        <v>340</v>
      </c>
      <c r="AW16" s="50">
        <f t="shared" si="100"/>
        <v>340</v>
      </c>
      <c r="AX16" s="50">
        <f t="shared" si="100"/>
        <v>340</v>
      </c>
      <c r="AY16" s="50">
        <f t="shared" si="100"/>
        <v>340</v>
      </c>
      <c r="AZ16" s="50">
        <f t="shared" si="100"/>
        <v>340</v>
      </c>
      <c r="BA16" s="50">
        <f t="shared" si="100"/>
        <v>340</v>
      </c>
      <c r="BB16" s="50">
        <f t="shared" si="100"/>
        <v>340</v>
      </c>
      <c r="BC16" s="50">
        <f t="shared" si="100"/>
        <v>340</v>
      </c>
      <c r="BD16" s="50">
        <f t="shared" si="100"/>
        <v>340</v>
      </c>
      <c r="BE16" s="50">
        <f t="shared" si="100"/>
        <v>340</v>
      </c>
      <c r="BF16" s="50">
        <f t="shared" si="100"/>
        <v>340</v>
      </c>
      <c r="BG16" s="50">
        <f t="shared" si="100"/>
        <v>340</v>
      </c>
      <c r="BH16" s="50">
        <f t="shared" si="100"/>
        <v>340</v>
      </c>
      <c r="BI16" s="50">
        <f t="shared" si="100"/>
        <v>340</v>
      </c>
      <c r="BJ16" s="50">
        <f t="shared" si="100"/>
        <v>340</v>
      </c>
      <c r="BK16" s="50">
        <f t="shared" si="100"/>
        <v>340</v>
      </c>
    </row>
    <row r="17" spans="1:63" s="32" customFormat="1">
      <c r="A17" s="1" t="s">
        <v>52</v>
      </c>
      <c r="B17" t="s">
        <v>13</v>
      </c>
      <c r="C17" s="5">
        <v>0</v>
      </c>
      <c r="D17" s="50">
        <f t="shared" ref="D17:AI17" si="101">(300-D11)*D16*D15</f>
        <v>204000</v>
      </c>
      <c r="E17" s="50">
        <f t="shared" si="101"/>
        <v>204000</v>
      </c>
      <c r="F17" s="50">
        <f t="shared" si="101"/>
        <v>204000</v>
      </c>
      <c r="G17" s="50">
        <f t="shared" si="101"/>
        <v>204000</v>
      </c>
      <c r="H17" s="50">
        <f t="shared" si="101"/>
        <v>204000</v>
      </c>
      <c r="I17" s="50">
        <f t="shared" si="101"/>
        <v>197200</v>
      </c>
      <c r="J17" s="50">
        <f t="shared" si="101"/>
        <v>190400</v>
      </c>
      <c r="K17" s="50">
        <f t="shared" si="101"/>
        <v>183600</v>
      </c>
      <c r="L17" s="50">
        <f t="shared" si="101"/>
        <v>176800</v>
      </c>
      <c r="M17" s="50">
        <f t="shared" si="101"/>
        <v>170000</v>
      </c>
      <c r="N17" s="50">
        <f t="shared" si="101"/>
        <v>163200</v>
      </c>
      <c r="O17" s="50">
        <f t="shared" si="101"/>
        <v>156400</v>
      </c>
      <c r="P17" s="50">
        <f t="shared" si="101"/>
        <v>149600</v>
      </c>
      <c r="Q17" s="50">
        <f t="shared" si="101"/>
        <v>142800</v>
      </c>
      <c r="R17" s="50">
        <f t="shared" si="101"/>
        <v>136000</v>
      </c>
      <c r="S17" s="50">
        <f t="shared" si="101"/>
        <v>136000</v>
      </c>
      <c r="T17" s="50">
        <f t="shared" si="101"/>
        <v>136000</v>
      </c>
      <c r="U17" s="50">
        <f t="shared" si="101"/>
        <v>136000</v>
      </c>
      <c r="V17" s="50">
        <f t="shared" si="101"/>
        <v>136000</v>
      </c>
      <c r="W17" s="50">
        <f t="shared" si="101"/>
        <v>136000</v>
      </c>
      <c r="X17" s="50">
        <f t="shared" si="101"/>
        <v>136000</v>
      </c>
      <c r="Y17" s="50">
        <f t="shared" si="101"/>
        <v>136000</v>
      </c>
      <c r="Z17" s="50">
        <f t="shared" si="101"/>
        <v>136000</v>
      </c>
      <c r="AA17" s="50">
        <f t="shared" si="101"/>
        <v>136000</v>
      </c>
      <c r="AB17" s="50">
        <f t="shared" si="101"/>
        <v>136000</v>
      </c>
      <c r="AC17" s="50">
        <f t="shared" si="101"/>
        <v>136000</v>
      </c>
      <c r="AD17" s="50">
        <f t="shared" si="101"/>
        <v>136000</v>
      </c>
      <c r="AE17" s="50">
        <f t="shared" si="101"/>
        <v>136000</v>
      </c>
      <c r="AF17" s="50">
        <f t="shared" si="101"/>
        <v>136000</v>
      </c>
      <c r="AG17" s="50">
        <f t="shared" si="101"/>
        <v>136000</v>
      </c>
      <c r="AH17" s="50">
        <f t="shared" si="101"/>
        <v>136000</v>
      </c>
      <c r="AI17" s="50">
        <f t="shared" si="101"/>
        <v>136000</v>
      </c>
      <c r="AJ17" s="50">
        <f t="shared" ref="AJ17:BK17" si="102">(300-AJ11)*AJ16*AJ15</f>
        <v>136000</v>
      </c>
      <c r="AK17" s="50">
        <f t="shared" si="102"/>
        <v>136000</v>
      </c>
      <c r="AL17" s="50">
        <f t="shared" si="102"/>
        <v>136000</v>
      </c>
      <c r="AM17" s="50">
        <f t="shared" si="102"/>
        <v>136000</v>
      </c>
      <c r="AN17" s="50">
        <f t="shared" si="102"/>
        <v>136000</v>
      </c>
      <c r="AO17" s="50">
        <f t="shared" si="102"/>
        <v>136000</v>
      </c>
      <c r="AP17" s="50">
        <f t="shared" si="102"/>
        <v>136000</v>
      </c>
      <c r="AQ17" s="50">
        <f t="shared" si="102"/>
        <v>136000</v>
      </c>
      <c r="AR17" s="50">
        <f t="shared" si="102"/>
        <v>136000</v>
      </c>
      <c r="AS17" s="50">
        <f t="shared" si="102"/>
        <v>136000</v>
      </c>
      <c r="AT17" s="50">
        <f t="shared" si="102"/>
        <v>136000</v>
      </c>
      <c r="AU17" s="50">
        <f t="shared" si="102"/>
        <v>136000</v>
      </c>
      <c r="AV17" s="50">
        <f t="shared" si="102"/>
        <v>136000</v>
      </c>
      <c r="AW17" s="50">
        <f t="shared" si="102"/>
        <v>136000</v>
      </c>
      <c r="AX17" s="50">
        <f t="shared" si="102"/>
        <v>136000</v>
      </c>
      <c r="AY17" s="50">
        <f t="shared" si="102"/>
        <v>136000</v>
      </c>
      <c r="AZ17" s="50">
        <f t="shared" si="102"/>
        <v>136000</v>
      </c>
      <c r="BA17" s="50">
        <f t="shared" si="102"/>
        <v>136000</v>
      </c>
      <c r="BB17" s="50">
        <f t="shared" si="102"/>
        <v>136000</v>
      </c>
      <c r="BC17" s="50">
        <f t="shared" si="102"/>
        <v>136000</v>
      </c>
      <c r="BD17" s="50">
        <f t="shared" si="102"/>
        <v>136000</v>
      </c>
      <c r="BE17" s="50">
        <f t="shared" si="102"/>
        <v>136000</v>
      </c>
      <c r="BF17" s="50">
        <f t="shared" si="102"/>
        <v>136000</v>
      </c>
      <c r="BG17" s="50">
        <f t="shared" si="102"/>
        <v>136000</v>
      </c>
      <c r="BH17" s="50">
        <f t="shared" si="102"/>
        <v>136000</v>
      </c>
      <c r="BI17" s="50">
        <f t="shared" si="102"/>
        <v>136000</v>
      </c>
      <c r="BJ17" s="50">
        <f t="shared" si="102"/>
        <v>136000</v>
      </c>
      <c r="BK17" s="50">
        <f t="shared" si="102"/>
        <v>136000</v>
      </c>
    </row>
    <row r="18" spans="1:63" ht="15.75" thickBot="1">
      <c r="A18" s="3" t="s">
        <v>66</v>
      </c>
      <c r="B18" s="31" t="s">
        <v>14</v>
      </c>
      <c r="C18" s="13">
        <v>0</v>
      </c>
      <c r="D18" s="51">
        <f>D17*D13/1000</f>
        <v>244800</v>
      </c>
      <c r="E18" s="51">
        <f t="shared" ref="E18:BK18" si="103">E17*E13/1000</f>
        <v>249696</v>
      </c>
      <c r="F18" s="51">
        <f t="shared" si="103"/>
        <v>254689.92000000001</v>
      </c>
      <c r="G18" s="51">
        <f t="shared" si="103"/>
        <v>259783.71840000004</v>
      </c>
      <c r="H18" s="51">
        <f t="shared" si="103"/>
        <v>264979.39276800002</v>
      </c>
      <c r="I18" s="51">
        <f t="shared" si="103"/>
        <v>261269.68126924807</v>
      </c>
      <c r="J18" s="51">
        <f t="shared" si="103"/>
        <v>257305.5895534388</v>
      </c>
      <c r="K18" s="51">
        <f t="shared" si="103"/>
        <v>253078.42629648949</v>
      </c>
      <c r="L18" s="51">
        <f t="shared" si="103"/>
        <v>248579.25427344075</v>
      </c>
      <c r="M18" s="51">
        <f t="shared" si="103"/>
        <v>243798.88399895153</v>
      </c>
      <c r="N18" s="51">
        <f t="shared" si="103"/>
        <v>238727.86721177329</v>
      </c>
      <c r="O18" s="51">
        <f t="shared" si="103"/>
        <v>233356.49019950844</v>
      </c>
      <c r="P18" s="51">
        <f t="shared" si="103"/>
        <v>227674.76695986823</v>
      </c>
      <c r="Q18" s="51">
        <f t="shared" si="103"/>
        <v>221672.4321945626</v>
      </c>
      <c r="R18" s="51">
        <f t="shared" si="103"/>
        <v>215338.93413186085</v>
      </c>
      <c r="S18" s="51">
        <f t="shared" si="103"/>
        <v>219645.71281449805</v>
      </c>
      <c r="T18" s="51">
        <f t="shared" si="103"/>
        <v>224038.62707078803</v>
      </c>
      <c r="U18" s="51">
        <f t="shared" si="103"/>
        <v>228519.39961220376</v>
      </c>
      <c r="V18" s="51">
        <f t="shared" si="103"/>
        <v>233089.78760444786</v>
      </c>
      <c r="W18" s="51">
        <f t="shared" si="103"/>
        <v>237751.58335653684</v>
      </c>
      <c r="X18" s="51">
        <f t="shared" si="103"/>
        <v>237751.58335653684</v>
      </c>
      <c r="Y18" s="51">
        <f t="shared" si="103"/>
        <v>237751.58335653684</v>
      </c>
      <c r="Z18" s="51">
        <f t="shared" si="103"/>
        <v>237751.58335653684</v>
      </c>
      <c r="AA18" s="51">
        <f t="shared" si="103"/>
        <v>237751.58335653684</v>
      </c>
      <c r="AB18" s="51">
        <f t="shared" si="103"/>
        <v>237751.58335653684</v>
      </c>
      <c r="AC18" s="51">
        <f t="shared" si="103"/>
        <v>237751.58335653684</v>
      </c>
      <c r="AD18" s="51">
        <f t="shared" si="103"/>
        <v>237751.58335653684</v>
      </c>
      <c r="AE18" s="51">
        <f t="shared" si="103"/>
        <v>237751.58335653684</v>
      </c>
      <c r="AF18" s="51">
        <f t="shared" si="103"/>
        <v>237751.58335653684</v>
      </c>
      <c r="AG18" s="51">
        <f t="shared" si="103"/>
        <v>237751.58335653684</v>
      </c>
      <c r="AH18" s="51">
        <f t="shared" si="103"/>
        <v>237751.58335653684</v>
      </c>
      <c r="AI18" s="51">
        <f t="shared" si="103"/>
        <v>237751.58335653684</v>
      </c>
      <c r="AJ18" s="51">
        <f t="shared" si="103"/>
        <v>237751.58335653684</v>
      </c>
      <c r="AK18" s="51">
        <f t="shared" si="103"/>
        <v>237751.58335653684</v>
      </c>
      <c r="AL18" s="51">
        <f t="shared" si="103"/>
        <v>237751.58335653684</v>
      </c>
      <c r="AM18" s="51">
        <f t="shared" si="103"/>
        <v>237751.58335653684</v>
      </c>
      <c r="AN18" s="51">
        <f t="shared" si="103"/>
        <v>237751.58335653684</v>
      </c>
      <c r="AO18" s="51">
        <f t="shared" si="103"/>
        <v>237751.58335653684</v>
      </c>
      <c r="AP18" s="51">
        <f t="shared" si="103"/>
        <v>237751.58335653684</v>
      </c>
      <c r="AQ18" s="51">
        <f t="shared" si="103"/>
        <v>237751.58335653684</v>
      </c>
      <c r="AR18" s="51">
        <f t="shared" si="103"/>
        <v>237751.58335653684</v>
      </c>
      <c r="AS18" s="51">
        <f t="shared" si="103"/>
        <v>237751.58335653684</v>
      </c>
      <c r="AT18" s="51">
        <f t="shared" si="103"/>
        <v>237751.58335653684</v>
      </c>
      <c r="AU18" s="51">
        <f t="shared" si="103"/>
        <v>237751.58335653684</v>
      </c>
      <c r="AV18" s="51">
        <f t="shared" si="103"/>
        <v>237751.58335653684</v>
      </c>
      <c r="AW18" s="51">
        <f t="shared" si="103"/>
        <v>237751.58335653684</v>
      </c>
      <c r="AX18" s="51">
        <f t="shared" si="103"/>
        <v>237751.58335653684</v>
      </c>
      <c r="AY18" s="51">
        <f t="shared" si="103"/>
        <v>237751.58335653684</v>
      </c>
      <c r="AZ18" s="51">
        <f t="shared" si="103"/>
        <v>237751.58335653684</v>
      </c>
      <c r="BA18" s="51">
        <f t="shared" si="103"/>
        <v>237751.58335653684</v>
      </c>
      <c r="BB18" s="51">
        <f t="shared" si="103"/>
        <v>237751.58335653684</v>
      </c>
      <c r="BC18" s="51">
        <f t="shared" si="103"/>
        <v>237751.58335653684</v>
      </c>
      <c r="BD18" s="51">
        <f t="shared" si="103"/>
        <v>237751.58335653684</v>
      </c>
      <c r="BE18" s="51">
        <f t="shared" si="103"/>
        <v>237751.58335653684</v>
      </c>
      <c r="BF18" s="51">
        <f t="shared" si="103"/>
        <v>237751.58335653684</v>
      </c>
      <c r="BG18" s="51">
        <f t="shared" si="103"/>
        <v>237751.58335653684</v>
      </c>
      <c r="BH18" s="51">
        <f t="shared" si="103"/>
        <v>237751.58335653684</v>
      </c>
      <c r="BI18" s="51">
        <f t="shared" si="103"/>
        <v>237751.58335653684</v>
      </c>
      <c r="BJ18" s="51">
        <f t="shared" si="103"/>
        <v>237751.58335653684</v>
      </c>
      <c r="BK18" s="51">
        <f t="shared" si="103"/>
        <v>237751.58335653684</v>
      </c>
    </row>
    <row r="19" spans="1:63" ht="15.75" thickBot="1">
      <c r="A19" s="3" t="s">
        <v>15</v>
      </c>
      <c r="B19" s="34" t="s">
        <v>14</v>
      </c>
      <c r="C19" s="13">
        <v>0</v>
      </c>
      <c r="D19" s="51">
        <f t="shared" ref="D19:AI19" si="104">D12+D18</f>
        <v>864144</v>
      </c>
      <c r="E19" s="51">
        <f t="shared" si="104"/>
        <v>881426.88</v>
      </c>
      <c r="F19" s="51">
        <f t="shared" si="104"/>
        <v>899055.41760000004</v>
      </c>
      <c r="G19" s="51">
        <f t="shared" si="104"/>
        <v>917036.52595200005</v>
      </c>
      <c r="H19" s="51">
        <f t="shared" si="104"/>
        <v>935377.25647104019</v>
      </c>
      <c r="I19" s="51">
        <f t="shared" si="104"/>
        <v>967869.02961225249</v>
      </c>
      <c r="J19" s="51">
        <f t="shared" si="104"/>
        <v>1001286.3227765247</v>
      </c>
      <c r="K19" s="51">
        <f t="shared" si="104"/>
        <v>1035653.160055523</v>
      </c>
      <c r="L19" s="51">
        <f t="shared" si="104"/>
        <v>1070994.1562965706</v>
      </c>
      <c r="M19" s="51">
        <f t="shared" si="104"/>
        <v>1107334.5311232377</v>
      </c>
      <c r="N19" s="51">
        <f t="shared" si="104"/>
        <v>1144700.123280453</v>
      </c>
      <c r="O19" s="51">
        <f t="shared" si="104"/>
        <v>1183117.4053115076</v>
      </c>
      <c r="P19" s="51">
        <f t="shared" si="104"/>
        <v>1222613.4985744923</v>
      </c>
      <c r="Q19" s="51">
        <f t="shared" si="104"/>
        <v>1263216.1886058718</v>
      </c>
      <c r="R19" s="51">
        <f t="shared" si="104"/>
        <v>1304953.9408390764</v>
      </c>
      <c r="S19" s="51">
        <f t="shared" si="104"/>
        <v>1331053.0196558582</v>
      </c>
      <c r="T19" s="51">
        <f t="shared" si="104"/>
        <v>1357674.0800489753</v>
      </c>
      <c r="U19" s="51">
        <f t="shared" si="104"/>
        <v>1384827.5616499549</v>
      </c>
      <c r="V19" s="51">
        <f t="shared" si="104"/>
        <v>1412524.1128829543</v>
      </c>
      <c r="W19" s="51">
        <f t="shared" si="104"/>
        <v>1440774.5951406131</v>
      </c>
      <c r="X19" s="51">
        <f t="shared" si="104"/>
        <v>1464835.0553762948</v>
      </c>
      <c r="Y19" s="51">
        <f t="shared" si="104"/>
        <v>1489376.72481669</v>
      </c>
      <c r="Z19" s="51">
        <f t="shared" si="104"/>
        <v>1514409.2276458931</v>
      </c>
      <c r="AA19" s="51">
        <f t="shared" si="104"/>
        <v>1539942.3805316801</v>
      </c>
      <c r="AB19" s="51">
        <f t="shared" si="104"/>
        <v>1565986.1964751831</v>
      </c>
      <c r="AC19" s="51">
        <f t="shared" si="104"/>
        <v>1592550.8887375561</v>
      </c>
      <c r="AD19" s="51">
        <f t="shared" si="104"/>
        <v>1619646.8748451762</v>
      </c>
      <c r="AE19" s="51">
        <f t="shared" si="104"/>
        <v>1647284.7806749493</v>
      </c>
      <c r="AF19" s="51">
        <f t="shared" si="104"/>
        <v>1675475.4446213176</v>
      </c>
      <c r="AG19" s="51">
        <f t="shared" si="104"/>
        <v>1704229.9218466133</v>
      </c>
      <c r="AH19" s="51">
        <f t="shared" si="104"/>
        <v>1733559.4886164148</v>
      </c>
      <c r="AI19" s="51">
        <f t="shared" si="104"/>
        <v>1763475.6467216124</v>
      </c>
      <c r="AJ19" s="51">
        <f t="shared" ref="AJ19:BK19" si="105">AJ12+AJ18</f>
        <v>1793990.127988914</v>
      </c>
      <c r="AK19" s="51">
        <f t="shared" si="105"/>
        <v>1825114.8988815616</v>
      </c>
      <c r="AL19" s="51">
        <f t="shared" si="105"/>
        <v>1856862.1651920623</v>
      </c>
      <c r="AM19" s="51">
        <f t="shared" si="105"/>
        <v>1889244.3768287727</v>
      </c>
      <c r="AN19" s="51">
        <f t="shared" si="105"/>
        <v>1922274.2326982173</v>
      </c>
      <c r="AO19" s="51">
        <f t="shared" si="105"/>
        <v>1955964.6856850511</v>
      </c>
      <c r="AP19" s="51">
        <f t="shared" si="105"/>
        <v>1990328.9477316216</v>
      </c>
      <c r="AQ19" s="51">
        <f t="shared" si="105"/>
        <v>2025380.4950191234</v>
      </c>
      <c r="AR19" s="51">
        <f t="shared" si="105"/>
        <v>2061133.073252375</v>
      </c>
      <c r="AS19" s="51">
        <f t="shared" si="105"/>
        <v>2097600.7030502916</v>
      </c>
      <c r="AT19" s="51">
        <f t="shared" si="105"/>
        <v>2134797.6854441669</v>
      </c>
      <c r="AU19" s="51">
        <f t="shared" si="105"/>
        <v>2172738.6074859193</v>
      </c>
      <c r="AV19" s="51">
        <f t="shared" si="105"/>
        <v>2211438.3479685071</v>
      </c>
      <c r="AW19" s="51">
        <f t="shared" si="105"/>
        <v>2250912.0832607462</v>
      </c>
      <c r="AX19" s="51">
        <f t="shared" si="105"/>
        <v>2291175.2932588309</v>
      </c>
      <c r="AY19" s="51">
        <f t="shared" si="105"/>
        <v>2332243.7674568766</v>
      </c>
      <c r="AZ19" s="51">
        <f t="shared" si="105"/>
        <v>2374133.6111388835</v>
      </c>
      <c r="BA19" s="51">
        <f t="shared" si="105"/>
        <v>2416861.2516945307</v>
      </c>
      <c r="BB19" s="51">
        <f t="shared" si="105"/>
        <v>2460443.4450612902</v>
      </c>
      <c r="BC19" s="51">
        <f t="shared" si="105"/>
        <v>2504897.2822953854</v>
      </c>
      <c r="BD19" s="51">
        <f t="shared" si="105"/>
        <v>2550240.1962741623</v>
      </c>
      <c r="BE19" s="51">
        <f t="shared" si="105"/>
        <v>2596489.9685325152</v>
      </c>
      <c r="BF19" s="51">
        <f t="shared" si="105"/>
        <v>2643664.7362360344</v>
      </c>
      <c r="BG19" s="51">
        <f t="shared" si="105"/>
        <v>2691782.9992936244</v>
      </c>
      <c r="BH19" s="51">
        <f t="shared" si="105"/>
        <v>2740863.6276123663</v>
      </c>
      <c r="BI19" s="51">
        <f t="shared" si="105"/>
        <v>2790925.868497483</v>
      </c>
      <c r="BJ19" s="51">
        <f t="shared" si="105"/>
        <v>2841989.3542003017</v>
      </c>
      <c r="BK19" s="51">
        <f t="shared" si="105"/>
        <v>2894074.1096171769</v>
      </c>
    </row>
    <row r="20" spans="1:63">
      <c r="A20" s="2" t="s">
        <v>16</v>
      </c>
      <c r="C20" s="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</row>
    <row r="21" spans="1:63">
      <c r="A21" s="1" t="s">
        <v>17</v>
      </c>
      <c r="B21" t="s">
        <v>9</v>
      </c>
      <c r="C21" s="5">
        <v>0</v>
      </c>
      <c r="D21" s="46">
        <v>550</v>
      </c>
      <c r="E21" s="46">
        <f t="shared" ref="E21:BK21" si="106">D21*(1+(E22/100))</f>
        <v>539</v>
      </c>
      <c r="F21" s="46">
        <f t="shared" si="106"/>
        <v>528.22</v>
      </c>
      <c r="G21" s="46">
        <f t="shared" si="106"/>
        <v>517.65560000000005</v>
      </c>
      <c r="H21" s="46">
        <f t="shared" si="106"/>
        <v>507.30248800000004</v>
      </c>
      <c r="I21" s="46">
        <f t="shared" si="106"/>
        <v>497.15643824000006</v>
      </c>
      <c r="J21" s="46">
        <f t="shared" si="106"/>
        <v>487.21330947520005</v>
      </c>
      <c r="K21" s="46">
        <f t="shared" si="106"/>
        <v>477.46904328569605</v>
      </c>
      <c r="L21" s="46">
        <f t="shared" si="106"/>
        <v>467.9196624199821</v>
      </c>
      <c r="M21" s="46">
        <f t="shared" si="106"/>
        <v>458.56126917158247</v>
      </c>
      <c r="N21" s="46">
        <f t="shared" si="106"/>
        <v>449.39004378815082</v>
      </c>
      <c r="O21" s="46">
        <f t="shared" si="106"/>
        <v>440.40224291238781</v>
      </c>
      <c r="P21" s="46">
        <f t="shared" si="106"/>
        <v>431.59419805414007</v>
      </c>
      <c r="Q21" s="46">
        <f t="shared" si="106"/>
        <v>422.96231409305727</v>
      </c>
      <c r="R21" s="46">
        <f t="shared" si="106"/>
        <v>414.5030678111961</v>
      </c>
      <c r="S21" s="46">
        <f t="shared" si="106"/>
        <v>406.21300645497217</v>
      </c>
      <c r="T21" s="46">
        <f t="shared" si="106"/>
        <v>398.08874632587271</v>
      </c>
      <c r="U21" s="46">
        <f t="shared" si="106"/>
        <v>390.12697139935523</v>
      </c>
      <c r="V21" s="46">
        <f t="shared" si="106"/>
        <v>382.32443197136814</v>
      </c>
      <c r="W21" s="46">
        <f t="shared" si="106"/>
        <v>374.67794333194075</v>
      </c>
      <c r="X21" s="46">
        <f t="shared" si="106"/>
        <v>367.18438446530195</v>
      </c>
      <c r="Y21" s="46">
        <f t="shared" si="106"/>
        <v>359.84069677599592</v>
      </c>
      <c r="Z21" s="46">
        <f t="shared" si="106"/>
        <v>352.64388284047601</v>
      </c>
      <c r="AA21" s="46">
        <f t="shared" si="106"/>
        <v>345.59100518366648</v>
      </c>
      <c r="AB21" s="46">
        <f t="shared" si="106"/>
        <v>338.67918507999315</v>
      </c>
      <c r="AC21" s="46">
        <f t="shared" si="106"/>
        <v>331.90560137839327</v>
      </c>
      <c r="AD21" s="46">
        <f t="shared" si="106"/>
        <v>325.26748935082537</v>
      </c>
      <c r="AE21" s="46">
        <f t="shared" si="106"/>
        <v>318.76213956380883</v>
      </c>
      <c r="AF21" s="46">
        <f t="shared" si="106"/>
        <v>312.38689677253262</v>
      </c>
      <c r="AG21" s="46">
        <f t="shared" si="106"/>
        <v>306.13915883708199</v>
      </c>
      <c r="AH21" s="46">
        <f t="shared" si="106"/>
        <v>300.01637566034037</v>
      </c>
      <c r="AI21" s="46">
        <f t="shared" si="106"/>
        <v>294.01604814713357</v>
      </c>
      <c r="AJ21" s="46">
        <f t="shared" si="106"/>
        <v>288.1357271841909</v>
      </c>
      <c r="AK21" s="46">
        <f t="shared" si="106"/>
        <v>282.37301264050706</v>
      </c>
      <c r="AL21" s="46">
        <f t="shared" si="106"/>
        <v>276.72555238769689</v>
      </c>
      <c r="AM21" s="46">
        <f t="shared" si="106"/>
        <v>271.19104133994296</v>
      </c>
      <c r="AN21" s="46">
        <f t="shared" si="106"/>
        <v>265.76722051314408</v>
      </c>
      <c r="AO21" s="46">
        <f t="shared" si="106"/>
        <v>260.45187610288122</v>
      </c>
      <c r="AP21" s="46">
        <f t="shared" si="106"/>
        <v>255.24283858082359</v>
      </c>
      <c r="AQ21" s="46">
        <f t="shared" si="106"/>
        <v>250.1379818092071</v>
      </c>
      <c r="AR21" s="46">
        <f t="shared" si="106"/>
        <v>245.13522217302295</v>
      </c>
      <c r="AS21" s="46">
        <f t="shared" si="106"/>
        <v>240.23251772956249</v>
      </c>
      <c r="AT21" s="46">
        <f t="shared" si="106"/>
        <v>235.42786737497124</v>
      </c>
      <c r="AU21" s="46">
        <f t="shared" si="106"/>
        <v>230.71931002747181</v>
      </c>
      <c r="AV21" s="46">
        <f t="shared" si="106"/>
        <v>226.10492382692237</v>
      </c>
      <c r="AW21" s="46">
        <f t="shared" si="106"/>
        <v>221.58282535038393</v>
      </c>
      <c r="AX21" s="46">
        <f t="shared" si="106"/>
        <v>217.15116884337624</v>
      </c>
      <c r="AY21" s="46">
        <f t="shared" si="106"/>
        <v>212.80814546650871</v>
      </c>
      <c r="AZ21" s="46">
        <f t="shared" si="106"/>
        <v>208.55198255717852</v>
      </c>
      <c r="BA21" s="46">
        <f t="shared" si="106"/>
        <v>204.38094290603493</v>
      </c>
      <c r="BB21" s="46">
        <f t="shared" si="106"/>
        <v>200.29332404791424</v>
      </c>
      <c r="BC21" s="46">
        <f t="shared" si="106"/>
        <v>196.28745756695596</v>
      </c>
      <c r="BD21" s="46">
        <f t="shared" si="106"/>
        <v>192.36170841561685</v>
      </c>
      <c r="BE21" s="46">
        <f t="shared" si="106"/>
        <v>188.51447424730452</v>
      </c>
      <c r="BF21" s="46">
        <f t="shared" si="106"/>
        <v>184.74418476235843</v>
      </c>
      <c r="BG21" s="46">
        <f t="shared" si="106"/>
        <v>181.04930106711126</v>
      </c>
      <c r="BH21" s="46">
        <f t="shared" si="106"/>
        <v>177.42831504576904</v>
      </c>
      <c r="BI21" s="46">
        <f t="shared" si="106"/>
        <v>173.87974874485366</v>
      </c>
      <c r="BJ21" s="46">
        <f t="shared" si="106"/>
        <v>170.40215376995658</v>
      </c>
      <c r="BK21" s="46">
        <f t="shared" si="106"/>
        <v>166.99411069455746</v>
      </c>
    </row>
    <row r="22" spans="1:63">
      <c r="A22" s="1" t="s">
        <v>43</v>
      </c>
      <c r="B22" s="40" t="s">
        <v>44</v>
      </c>
      <c r="C22" s="5">
        <v>0</v>
      </c>
      <c r="D22" s="57">
        <v>-2</v>
      </c>
      <c r="E22" s="57">
        <f t="shared" ref="E22:R22" si="107">D22</f>
        <v>-2</v>
      </c>
      <c r="F22" s="57">
        <f t="shared" si="107"/>
        <v>-2</v>
      </c>
      <c r="G22" s="57">
        <f t="shared" si="107"/>
        <v>-2</v>
      </c>
      <c r="H22" s="57">
        <f t="shared" si="107"/>
        <v>-2</v>
      </c>
      <c r="I22" s="57">
        <f t="shared" si="107"/>
        <v>-2</v>
      </c>
      <c r="J22" s="57">
        <f t="shared" si="107"/>
        <v>-2</v>
      </c>
      <c r="K22" s="57">
        <f t="shared" si="107"/>
        <v>-2</v>
      </c>
      <c r="L22" s="57">
        <f t="shared" si="107"/>
        <v>-2</v>
      </c>
      <c r="M22" s="57">
        <f t="shared" si="107"/>
        <v>-2</v>
      </c>
      <c r="N22" s="57">
        <f t="shared" si="107"/>
        <v>-2</v>
      </c>
      <c r="O22" s="57">
        <f t="shared" si="107"/>
        <v>-2</v>
      </c>
      <c r="P22" s="57">
        <f t="shared" si="107"/>
        <v>-2</v>
      </c>
      <c r="Q22" s="57">
        <f t="shared" si="107"/>
        <v>-2</v>
      </c>
      <c r="R22" s="57">
        <f t="shared" si="107"/>
        <v>-2</v>
      </c>
      <c r="S22" s="57">
        <f t="shared" ref="S22:S24" si="108">R22</f>
        <v>-2</v>
      </c>
      <c r="T22" s="57">
        <f t="shared" ref="T22:T24" si="109">S22</f>
        <v>-2</v>
      </c>
      <c r="U22" s="57">
        <f t="shared" ref="U22:U24" si="110">T22</f>
        <v>-2</v>
      </c>
      <c r="V22" s="57">
        <f t="shared" ref="V22:V24" si="111">U22</f>
        <v>-2</v>
      </c>
      <c r="W22" s="57">
        <f t="shared" ref="W22:W24" si="112">V22</f>
        <v>-2</v>
      </c>
      <c r="X22" s="57">
        <f t="shared" ref="X22:X24" si="113">W22</f>
        <v>-2</v>
      </c>
      <c r="Y22" s="57">
        <f t="shared" ref="Y22:Y24" si="114">X22</f>
        <v>-2</v>
      </c>
      <c r="Z22" s="57">
        <f t="shared" ref="Z22:Z24" si="115">Y22</f>
        <v>-2</v>
      </c>
      <c r="AA22" s="57">
        <f t="shared" ref="AA22:AA24" si="116">Z22</f>
        <v>-2</v>
      </c>
      <c r="AB22" s="57">
        <f t="shared" ref="AB22:AB24" si="117">AA22</f>
        <v>-2</v>
      </c>
      <c r="AC22" s="57">
        <f t="shared" ref="AC22:AC24" si="118">AB22</f>
        <v>-2</v>
      </c>
      <c r="AD22" s="57">
        <f t="shared" ref="AD22:AD24" si="119">AC22</f>
        <v>-2</v>
      </c>
      <c r="AE22" s="57">
        <f t="shared" ref="AE22:AE24" si="120">AD22</f>
        <v>-2</v>
      </c>
      <c r="AF22" s="57">
        <f t="shared" ref="AF22:AF24" si="121">AE22</f>
        <v>-2</v>
      </c>
      <c r="AG22" s="57">
        <f t="shared" ref="AG22:AG24" si="122">AF22</f>
        <v>-2</v>
      </c>
      <c r="AH22" s="57">
        <f t="shared" ref="AH22:AH24" si="123">AG22</f>
        <v>-2</v>
      </c>
      <c r="AI22" s="57">
        <f t="shared" ref="AI22:AI24" si="124">AH22</f>
        <v>-2</v>
      </c>
      <c r="AJ22" s="57">
        <f t="shared" ref="AJ22:AJ24" si="125">AI22</f>
        <v>-2</v>
      </c>
      <c r="AK22" s="57">
        <f t="shared" ref="AK22:AK24" si="126">AJ22</f>
        <v>-2</v>
      </c>
      <c r="AL22" s="57">
        <f t="shared" ref="AL22:AL24" si="127">AK22</f>
        <v>-2</v>
      </c>
      <c r="AM22" s="57">
        <f t="shared" ref="AM22:AM24" si="128">AL22</f>
        <v>-2</v>
      </c>
      <c r="AN22" s="57">
        <f t="shared" ref="AN22:AN24" si="129">AM22</f>
        <v>-2</v>
      </c>
      <c r="AO22" s="57">
        <f t="shared" ref="AO22:AO24" si="130">AN22</f>
        <v>-2</v>
      </c>
      <c r="AP22" s="57">
        <f t="shared" ref="AP22:AP24" si="131">AO22</f>
        <v>-2</v>
      </c>
      <c r="AQ22" s="57">
        <f t="shared" ref="AQ22:AQ24" si="132">AP22</f>
        <v>-2</v>
      </c>
      <c r="AR22" s="57">
        <f t="shared" ref="AR22:AR24" si="133">AQ22</f>
        <v>-2</v>
      </c>
      <c r="AS22" s="57">
        <f t="shared" ref="AS22:AS24" si="134">AR22</f>
        <v>-2</v>
      </c>
      <c r="AT22" s="57">
        <f t="shared" ref="AT22:AT24" si="135">AS22</f>
        <v>-2</v>
      </c>
      <c r="AU22" s="57">
        <f t="shared" ref="AU22:AU24" si="136">AT22</f>
        <v>-2</v>
      </c>
      <c r="AV22" s="57">
        <f t="shared" ref="AV22:AV24" si="137">AU22</f>
        <v>-2</v>
      </c>
      <c r="AW22" s="57">
        <f t="shared" ref="AW22:AW24" si="138">AV22</f>
        <v>-2</v>
      </c>
      <c r="AX22" s="57">
        <f t="shared" ref="AX22:AX24" si="139">AW22</f>
        <v>-2</v>
      </c>
      <c r="AY22" s="57">
        <f t="shared" ref="AY22:AY24" si="140">AX22</f>
        <v>-2</v>
      </c>
      <c r="AZ22" s="57">
        <f t="shared" ref="AZ22:AZ24" si="141">AY22</f>
        <v>-2</v>
      </c>
      <c r="BA22" s="57">
        <f t="shared" ref="BA22:BA24" si="142">AZ22</f>
        <v>-2</v>
      </c>
      <c r="BB22" s="57">
        <f t="shared" ref="BB22:BB24" si="143">BA22</f>
        <v>-2</v>
      </c>
      <c r="BC22" s="57">
        <f t="shared" ref="BC22:BC24" si="144">BB22</f>
        <v>-2</v>
      </c>
      <c r="BD22" s="57">
        <f t="shared" ref="BD22:BD24" si="145">BC22</f>
        <v>-2</v>
      </c>
      <c r="BE22" s="57">
        <f t="shared" ref="BE22:BE24" si="146">BD22</f>
        <v>-2</v>
      </c>
      <c r="BF22" s="57">
        <f t="shared" ref="BF22:BF24" si="147">BE22</f>
        <v>-2</v>
      </c>
      <c r="BG22" s="57">
        <f t="shared" ref="BG22:BG24" si="148">BF22</f>
        <v>-2</v>
      </c>
      <c r="BH22" s="57">
        <f t="shared" ref="BH22:BH24" si="149">BG22</f>
        <v>-2</v>
      </c>
      <c r="BI22" s="57">
        <f t="shared" ref="BI22:BI24" si="150">BH22</f>
        <v>-2</v>
      </c>
      <c r="BJ22" s="57">
        <f t="shared" ref="BJ22:BJ24" si="151">BI22</f>
        <v>-2</v>
      </c>
      <c r="BK22" s="57">
        <f t="shared" ref="BK22:BK24" si="152">BJ22</f>
        <v>-2</v>
      </c>
    </row>
    <row r="23" spans="1:63">
      <c r="A23" s="1" t="s">
        <v>39</v>
      </c>
      <c r="B23" t="s">
        <v>10</v>
      </c>
      <c r="C23" s="5">
        <v>0</v>
      </c>
      <c r="D23" s="56">
        <f>(D17)/(0.75*300*D24)</f>
        <v>2.6666666666666665</v>
      </c>
      <c r="E23" s="56">
        <f t="shared" ref="E23:BK23" si="153">(E17)/(0.75*300*E24)</f>
        <v>2.6666666666666665</v>
      </c>
      <c r="F23" s="56">
        <f t="shared" si="153"/>
        <v>2.6666666666666665</v>
      </c>
      <c r="G23" s="56">
        <f t="shared" si="153"/>
        <v>2.6666666666666665</v>
      </c>
      <c r="H23" s="56">
        <f t="shared" si="153"/>
        <v>2.6666666666666665</v>
      </c>
      <c r="I23" s="56">
        <f t="shared" si="153"/>
        <v>2.5777777777777779</v>
      </c>
      <c r="J23" s="56">
        <f t="shared" si="153"/>
        <v>2.4888888888888889</v>
      </c>
      <c r="K23" s="56">
        <f t="shared" si="153"/>
        <v>2.4</v>
      </c>
      <c r="L23" s="56">
        <f t="shared" si="153"/>
        <v>2.3111111111111109</v>
      </c>
      <c r="M23" s="56">
        <f t="shared" si="153"/>
        <v>2.2222222222222223</v>
      </c>
      <c r="N23" s="56">
        <f t="shared" si="153"/>
        <v>2.1333333333333333</v>
      </c>
      <c r="O23" s="56">
        <f t="shared" si="153"/>
        <v>2.0444444444444443</v>
      </c>
      <c r="P23" s="56">
        <f t="shared" si="153"/>
        <v>1.9555555555555555</v>
      </c>
      <c r="Q23" s="56">
        <f t="shared" si="153"/>
        <v>1.8666666666666667</v>
      </c>
      <c r="R23" s="56">
        <f t="shared" si="153"/>
        <v>1.7777777777777777</v>
      </c>
      <c r="S23" s="56">
        <f t="shared" si="153"/>
        <v>1.7777777777777777</v>
      </c>
      <c r="T23" s="56">
        <f t="shared" si="153"/>
        <v>1.7777777777777777</v>
      </c>
      <c r="U23" s="56">
        <f t="shared" si="153"/>
        <v>1.7777777777777777</v>
      </c>
      <c r="V23" s="56">
        <f t="shared" si="153"/>
        <v>1.7777777777777777</v>
      </c>
      <c r="W23" s="56">
        <f t="shared" si="153"/>
        <v>1.7777777777777777</v>
      </c>
      <c r="X23" s="56">
        <f t="shared" si="153"/>
        <v>1.7777777777777777</v>
      </c>
      <c r="Y23" s="56">
        <f t="shared" si="153"/>
        <v>1.7777777777777777</v>
      </c>
      <c r="Z23" s="56">
        <f t="shared" si="153"/>
        <v>1.7777777777777777</v>
      </c>
      <c r="AA23" s="56">
        <f t="shared" si="153"/>
        <v>1.7777777777777777</v>
      </c>
      <c r="AB23" s="56">
        <f t="shared" si="153"/>
        <v>1.7777777777777777</v>
      </c>
      <c r="AC23" s="56">
        <f t="shared" si="153"/>
        <v>1.7777777777777777</v>
      </c>
      <c r="AD23" s="56">
        <f t="shared" si="153"/>
        <v>1.7777777777777777</v>
      </c>
      <c r="AE23" s="56">
        <f t="shared" si="153"/>
        <v>1.7777777777777777</v>
      </c>
      <c r="AF23" s="56">
        <f t="shared" si="153"/>
        <v>1.7777777777777777</v>
      </c>
      <c r="AG23" s="56">
        <f t="shared" si="153"/>
        <v>1.7777777777777777</v>
      </c>
      <c r="AH23" s="56">
        <f t="shared" si="153"/>
        <v>1.7777777777777777</v>
      </c>
      <c r="AI23" s="56">
        <f t="shared" si="153"/>
        <v>1.7777777777777777</v>
      </c>
      <c r="AJ23" s="56">
        <f t="shared" si="153"/>
        <v>1.7777777777777777</v>
      </c>
      <c r="AK23" s="56">
        <f t="shared" si="153"/>
        <v>1.7777777777777777</v>
      </c>
      <c r="AL23" s="56">
        <f t="shared" si="153"/>
        <v>1.7777777777777777</v>
      </c>
      <c r="AM23" s="56">
        <f t="shared" si="153"/>
        <v>1.7777777777777777</v>
      </c>
      <c r="AN23" s="56">
        <f t="shared" si="153"/>
        <v>1.7777777777777777</v>
      </c>
      <c r="AO23" s="56">
        <f t="shared" si="153"/>
        <v>1.7777777777777777</v>
      </c>
      <c r="AP23" s="56">
        <f t="shared" si="153"/>
        <v>1.7777777777777777</v>
      </c>
      <c r="AQ23" s="56">
        <f t="shared" si="153"/>
        <v>1.7777777777777777</v>
      </c>
      <c r="AR23" s="56">
        <f t="shared" si="153"/>
        <v>1.7777777777777777</v>
      </c>
      <c r="AS23" s="56">
        <f t="shared" si="153"/>
        <v>1.7777777777777777</v>
      </c>
      <c r="AT23" s="56">
        <f t="shared" si="153"/>
        <v>1.7777777777777777</v>
      </c>
      <c r="AU23" s="56">
        <f t="shared" si="153"/>
        <v>1.7777777777777777</v>
      </c>
      <c r="AV23" s="56">
        <f t="shared" si="153"/>
        <v>1.7777777777777777</v>
      </c>
      <c r="AW23" s="56">
        <f t="shared" si="153"/>
        <v>1.7777777777777777</v>
      </c>
      <c r="AX23" s="56">
        <f t="shared" si="153"/>
        <v>1.7777777777777777</v>
      </c>
      <c r="AY23" s="56">
        <f t="shared" si="153"/>
        <v>1.7777777777777777</v>
      </c>
      <c r="AZ23" s="56">
        <f t="shared" si="153"/>
        <v>1.7777777777777777</v>
      </c>
      <c r="BA23" s="56">
        <f t="shared" si="153"/>
        <v>1.7777777777777777</v>
      </c>
      <c r="BB23" s="56">
        <f t="shared" si="153"/>
        <v>1.7777777777777777</v>
      </c>
      <c r="BC23" s="56">
        <f t="shared" si="153"/>
        <v>1.7777777777777777</v>
      </c>
      <c r="BD23" s="56">
        <f t="shared" si="153"/>
        <v>1.7777777777777777</v>
      </c>
      <c r="BE23" s="56">
        <f t="shared" si="153"/>
        <v>1.7777777777777777</v>
      </c>
      <c r="BF23" s="56">
        <f t="shared" si="153"/>
        <v>1.7777777777777777</v>
      </c>
      <c r="BG23" s="56">
        <f t="shared" si="153"/>
        <v>1.7777777777777777</v>
      </c>
      <c r="BH23" s="56">
        <f t="shared" si="153"/>
        <v>1.7777777777777777</v>
      </c>
      <c r="BI23" s="56">
        <f t="shared" si="153"/>
        <v>1.7777777777777777</v>
      </c>
      <c r="BJ23" s="56">
        <f t="shared" si="153"/>
        <v>1.7777777777777777</v>
      </c>
      <c r="BK23" s="56">
        <f t="shared" si="153"/>
        <v>1.7777777777777777</v>
      </c>
    </row>
    <row r="24" spans="1:63">
      <c r="A24" s="1" t="s">
        <v>11</v>
      </c>
      <c r="B24" t="s">
        <v>12</v>
      </c>
      <c r="C24" s="5">
        <v>0</v>
      </c>
      <c r="D24" s="46">
        <v>340</v>
      </c>
      <c r="E24" s="46">
        <f t="shared" ref="E24:R24" si="154">D24</f>
        <v>340</v>
      </c>
      <c r="F24" s="46">
        <f t="shared" si="154"/>
        <v>340</v>
      </c>
      <c r="G24" s="46">
        <f t="shared" si="154"/>
        <v>340</v>
      </c>
      <c r="H24" s="46">
        <f t="shared" si="154"/>
        <v>340</v>
      </c>
      <c r="I24" s="46">
        <f t="shared" si="154"/>
        <v>340</v>
      </c>
      <c r="J24" s="46">
        <f t="shared" si="154"/>
        <v>340</v>
      </c>
      <c r="K24" s="46">
        <f t="shared" si="154"/>
        <v>340</v>
      </c>
      <c r="L24" s="46">
        <f t="shared" si="154"/>
        <v>340</v>
      </c>
      <c r="M24" s="46">
        <f t="shared" si="154"/>
        <v>340</v>
      </c>
      <c r="N24" s="46">
        <f t="shared" si="154"/>
        <v>340</v>
      </c>
      <c r="O24" s="46">
        <f t="shared" si="154"/>
        <v>340</v>
      </c>
      <c r="P24" s="46">
        <f t="shared" si="154"/>
        <v>340</v>
      </c>
      <c r="Q24" s="46">
        <f t="shared" si="154"/>
        <v>340</v>
      </c>
      <c r="R24" s="46">
        <f t="shared" si="154"/>
        <v>340</v>
      </c>
      <c r="S24" s="46">
        <f t="shared" si="108"/>
        <v>340</v>
      </c>
      <c r="T24" s="46">
        <f t="shared" si="109"/>
        <v>340</v>
      </c>
      <c r="U24" s="46">
        <f t="shared" si="110"/>
        <v>340</v>
      </c>
      <c r="V24" s="46">
        <f t="shared" si="111"/>
        <v>340</v>
      </c>
      <c r="W24" s="46">
        <f t="shared" si="112"/>
        <v>340</v>
      </c>
      <c r="X24" s="46">
        <f t="shared" si="113"/>
        <v>340</v>
      </c>
      <c r="Y24" s="46">
        <f t="shared" si="114"/>
        <v>340</v>
      </c>
      <c r="Z24" s="46">
        <f t="shared" si="115"/>
        <v>340</v>
      </c>
      <c r="AA24" s="46">
        <f t="shared" si="116"/>
        <v>340</v>
      </c>
      <c r="AB24" s="46">
        <f t="shared" si="117"/>
        <v>340</v>
      </c>
      <c r="AC24" s="46">
        <f t="shared" si="118"/>
        <v>340</v>
      </c>
      <c r="AD24" s="46">
        <f t="shared" si="119"/>
        <v>340</v>
      </c>
      <c r="AE24" s="46">
        <f t="shared" si="120"/>
        <v>340</v>
      </c>
      <c r="AF24" s="46">
        <f t="shared" si="121"/>
        <v>340</v>
      </c>
      <c r="AG24" s="46">
        <f t="shared" si="122"/>
        <v>340</v>
      </c>
      <c r="AH24" s="46">
        <f t="shared" si="123"/>
        <v>340</v>
      </c>
      <c r="AI24" s="46">
        <f t="shared" si="124"/>
        <v>340</v>
      </c>
      <c r="AJ24" s="46">
        <f t="shared" si="125"/>
        <v>340</v>
      </c>
      <c r="AK24" s="46">
        <f t="shared" si="126"/>
        <v>340</v>
      </c>
      <c r="AL24" s="46">
        <f t="shared" si="127"/>
        <v>340</v>
      </c>
      <c r="AM24" s="46">
        <f t="shared" si="128"/>
        <v>340</v>
      </c>
      <c r="AN24" s="46">
        <f t="shared" si="129"/>
        <v>340</v>
      </c>
      <c r="AO24" s="46">
        <f t="shared" si="130"/>
        <v>340</v>
      </c>
      <c r="AP24" s="46">
        <f t="shared" si="131"/>
        <v>340</v>
      </c>
      <c r="AQ24" s="46">
        <f t="shared" si="132"/>
        <v>340</v>
      </c>
      <c r="AR24" s="46">
        <f t="shared" si="133"/>
        <v>340</v>
      </c>
      <c r="AS24" s="46">
        <f t="shared" si="134"/>
        <v>340</v>
      </c>
      <c r="AT24" s="46">
        <f t="shared" si="135"/>
        <v>340</v>
      </c>
      <c r="AU24" s="46">
        <f t="shared" si="136"/>
        <v>340</v>
      </c>
      <c r="AV24" s="46">
        <f t="shared" si="137"/>
        <v>340</v>
      </c>
      <c r="AW24" s="46">
        <f t="shared" si="138"/>
        <v>340</v>
      </c>
      <c r="AX24" s="46">
        <f t="shared" si="139"/>
        <v>340</v>
      </c>
      <c r="AY24" s="46">
        <f t="shared" si="140"/>
        <v>340</v>
      </c>
      <c r="AZ24" s="46">
        <f t="shared" si="141"/>
        <v>340</v>
      </c>
      <c r="BA24" s="46">
        <f t="shared" si="142"/>
        <v>340</v>
      </c>
      <c r="BB24" s="46">
        <f t="shared" si="143"/>
        <v>340</v>
      </c>
      <c r="BC24" s="46">
        <f t="shared" si="144"/>
        <v>340</v>
      </c>
      <c r="BD24" s="46">
        <f t="shared" si="145"/>
        <v>340</v>
      </c>
      <c r="BE24" s="46">
        <f t="shared" si="146"/>
        <v>340</v>
      </c>
      <c r="BF24" s="46">
        <f t="shared" si="147"/>
        <v>340</v>
      </c>
      <c r="BG24" s="46">
        <f t="shared" si="148"/>
        <v>340</v>
      </c>
      <c r="BH24" s="46">
        <f t="shared" si="149"/>
        <v>340</v>
      </c>
      <c r="BI24" s="46">
        <f t="shared" si="150"/>
        <v>340</v>
      </c>
      <c r="BJ24" s="46">
        <f t="shared" si="151"/>
        <v>340</v>
      </c>
      <c r="BK24" s="46">
        <f t="shared" si="152"/>
        <v>340</v>
      </c>
    </row>
    <row r="25" spans="1:63">
      <c r="A25" s="1" t="s">
        <v>18</v>
      </c>
      <c r="B25" t="s">
        <v>13</v>
      </c>
      <c r="C25" s="5">
        <v>0</v>
      </c>
      <c r="D25" s="46">
        <f>D24*D23*300</f>
        <v>272000</v>
      </c>
      <c r="E25" s="46">
        <f t="shared" ref="E25" si="155">E24*E23*300</f>
        <v>272000</v>
      </c>
      <c r="F25" s="46">
        <f t="shared" ref="F25" si="156">F24*F23*300</f>
        <v>272000</v>
      </c>
      <c r="G25" s="46">
        <f t="shared" ref="G25" si="157">G24*G23*300</f>
        <v>272000</v>
      </c>
      <c r="H25" s="46">
        <f t="shared" ref="H25" si="158">H24*H23*300</f>
        <v>272000</v>
      </c>
      <c r="I25" s="46">
        <f t="shared" ref="I25" si="159">I24*I23*300</f>
        <v>262933.33333333331</v>
      </c>
      <c r="J25" s="46">
        <f t="shared" ref="J25" si="160">J24*J23*300</f>
        <v>253866.66666666669</v>
      </c>
      <c r="K25" s="46">
        <f t="shared" ref="K25" si="161">K24*K23*300</f>
        <v>244800</v>
      </c>
      <c r="L25" s="46">
        <f t="shared" ref="L25" si="162">L24*L23*300</f>
        <v>235733.33333333331</v>
      </c>
      <c r="M25" s="46">
        <f t="shared" ref="M25" si="163">M24*M23*300</f>
        <v>226666.66666666666</v>
      </c>
      <c r="N25" s="46">
        <f t="shared" ref="N25" si="164">N24*N23*300</f>
        <v>217600</v>
      </c>
      <c r="O25" s="46">
        <f t="shared" ref="O25" si="165">O24*O23*300</f>
        <v>208533.33333333331</v>
      </c>
      <c r="P25" s="46">
        <f t="shared" ref="P25" si="166">P24*P23*300</f>
        <v>199466.66666666669</v>
      </c>
      <c r="Q25" s="46">
        <f t="shared" ref="Q25" si="167">Q24*Q23*300</f>
        <v>190400</v>
      </c>
      <c r="R25" s="46">
        <f t="shared" ref="R25:BK25" si="168">R24*R23*300</f>
        <v>181333.33333333334</v>
      </c>
      <c r="S25" s="46">
        <f t="shared" si="168"/>
        <v>181333.33333333334</v>
      </c>
      <c r="T25" s="46">
        <f t="shared" si="168"/>
        <v>181333.33333333334</v>
      </c>
      <c r="U25" s="46">
        <f t="shared" si="168"/>
        <v>181333.33333333334</v>
      </c>
      <c r="V25" s="46">
        <f t="shared" si="168"/>
        <v>181333.33333333334</v>
      </c>
      <c r="W25" s="46">
        <f t="shared" si="168"/>
        <v>181333.33333333334</v>
      </c>
      <c r="X25" s="46">
        <f t="shared" si="168"/>
        <v>181333.33333333334</v>
      </c>
      <c r="Y25" s="46">
        <f t="shared" si="168"/>
        <v>181333.33333333334</v>
      </c>
      <c r="Z25" s="46">
        <f t="shared" si="168"/>
        <v>181333.33333333334</v>
      </c>
      <c r="AA25" s="46">
        <f t="shared" si="168"/>
        <v>181333.33333333334</v>
      </c>
      <c r="AB25" s="46">
        <f t="shared" si="168"/>
        <v>181333.33333333334</v>
      </c>
      <c r="AC25" s="46">
        <f t="shared" si="168"/>
        <v>181333.33333333334</v>
      </c>
      <c r="AD25" s="46">
        <f t="shared" si="168"/>
        <v>181333.33333333334</v>
      </c>
      <c r="AE25" s="46">
        <f t="shared" si="168"/>
        <v>181333.33333333334</v>
      </c>
      <c r="AF25" s="46">
        <f t="shared" ref="AF25" si="169">AF24*AF23*300</f>
        <v>181333.33333333334</v>
      </c>
      <c r="AG25" s="46">
        <f t="shared" si="168"/>
        <v>181333.33333333334</v>
      </c>
      <c r="AH25" s="46">
        <f t="shared" si="168"/>
        <v>181333.33333333334</v>
      </c>
      <c r="AI25" s="46">
        <f t="shared" si="168"/>
        <v>181333.33333333334</v>
      </c>
      <c r="AJ25" s="46">
        <f t="shared" si="168"/>
        <v>181333.33333333334</v>
      </c>
      <c r="AK25" s="46">
        <f t="shared" si="168"/>
        <v>181333.33333333334</v>
      </c>
      <c r="AL25" s="46">
        <f t="shared" si="168"/>
        <v>181333.33333333334</v>
      </c>
      <c r="AM25" s="46">
        <f t="shared" si="168"/>
        <v>181333.33333333334</v>
      </c>
      <c r="AN25" s="46">
        <f t="shared" si="168"/>
        <v>181333.33333333334</v>
      </c>
      <c r="AO25" s="46">
        <f t="shared" si="168"/>
        <v>181333.33333333334</v>
      </c>
      <c r="AP25" s="46">
        <f t="shared" si="168"/>
        <v>181333.33333333334</v>
      </c>
      <c r="AQ25" s="46">
        <f t="shared" si="168"/>
        <v>181333.33333333334</v>
      </c>
      <c r="AR25" s="46">
        <f t="shared" si="168"/>
        <v>181333.33333333334</v>
      </c>
      <c r="AS25" s="46">
        <f t="shared" si="168"/>
        <v>181333.33333333334</v>
      </c>
      <c r="AT25" s="46">
        <f t="shared" si="168"/>
        <v>181333.33333333334</v>
      </c>
      <c r="AU25" s="46">
        <f t="shared" ref="AU25:BJ25" si="170">AU24*AU23*300</f>
        <v>181333.33333333334</v>
      </c>
      <c r="AV25" s="46">
        <f t="shared" si="170"/>
        <v>181333.33333333334</v>
      </c>
      <c r="AW25" s="46">
        <f t="shared" si="170"/>
        <v>181333.33333333334</v>
      </c>
      <c r="AX25" s="46">
        <f t="shared" si="170"/>
        <v>181333.33333333334</v>
      </c>
      <c r="AY25" s="46">
        <f t="shared" si="170"/>
        <v>181333.33333333334</v>
      </c>
      <c r="AZ25" s="46">
        <f t="shared" si="170"/>
        <v>181333.33333333334</v>
      </c>
      <c r="BA25" s="46">
        <f t="shared" si="170"/>
        <v>181333.33333333334</v>
      </c>
      <c r="BB25" s="46">
        <f t="shared" si="170"/>
        <v>181333.33333333334</v>
      </c>
      <c r="BC25" s="46">
        <f t="shared" si="170"/>
        <v>181333.33333333334</v>
      </c>
      <c r="BD25" s="46">
        <f t="shared" si="170"/>
        <v>181333.33333333334</v>
      </c>
      <c r="BE25" s="46">
        <f t="shared" si="170"/>
        <v>181333.33333333334</v>
      </c>
      <c r="BF25" s="46">
        <f t="shared" si="170"/>
        <v>181333.33333333334</v>
      </c>
      <c r="BG25" s="46">
        <f t="shared" si="170"/>
        <v>181333.33333333334</v>
      </c>
      <c r="BH25" s="46">
        <f t="shared" si="170"/>
        <v>181333.33333333334</v>
      </c>
      <c r="BI25" s="46">
        <f t="shared" si="170"/>
        <v>181333.33333333334</v>
      </c>
      <c r="BJ25" s="46">
        <f t="shared" si="170"/>
        <v>181333.33333333334</v>
      </c>
      <c r="BK25" s="46">
        <f t="shared" si="168"/>
        <v>181333.33333333334</v>
      </c>
    </row>
    <row r="26" spans="1:63">
      <c r="A26" s="2" t="s">
        <v>60</v>
      </c>
      <c r="B26" s="7" t="s">
        <v>14</v>
      </c>
      <c r="C26" s="8">
        <v>0</v>
      </c>
      <c r="D26" s="49">
        <f>D21*D25/1000</f>
        <v>149600</v>
      </c>
      <c r="E26" s="49">
        <f t="shared" ref="E26:R26" si="171">E21*E25/1000</f>
        <v>146608</v>
      </c>
      <c r="F26" s="49">
        <f t="shared" si="171"/>
        <v>143675.84</v>
      </c>
      <c r="G26" s="49">
        <f t="shared" si="171"/>
        <v>140802.32320000001</v>
      </c>
      <c r="H26" s="49">
        <f t="shared" si="171"/>
        <v>137986.276736</v>
      </c>
      <c r="I26" s="49">
        <f t="shared" si="171"/>
        <v>130718.99949457067</v>
      </c>
      <c r="J26" s="49">
        <f t="shared" si="171"/>
        <v>123687.21883210413</v>
      </c>
      <c r="K26" s="49">
        <f t="shared" si="171"/>
        <v>116884.4217963384</v>
      </c>
      <c r="L26" s="49">
        <f t="shared" si="171"/>
        <v>110304.26175447044</v>
      </c>
      <c r="M26" s="49">
        <f t="shared" si="171"/>
        <v>103940.55434555869</v>
      </c>
      <c r="N26" s="49">
        <f t="shared" si="171"/>
        <v>97787.273528301608</v>
      </c>
      <c r="O26" s="49">
        <f t="shared" si="171"/>
        <v>91838.547721996583</v>
      </c>
      <c r="P26" s="49">
        <f t="shared" si="171"/>
        <v>86088.656038532485</v>
      </c>
      <c r="Q26" s="49">
        <f t="shared" si="171"/>
        <v>80532.024603318103</v>
      </c>
      <c r="R26" s="49">
        <f t="shared" si="171"/>
        <v>75163.222963096909</v>
      </c>
      <c r="S26" s="49">
        <f t="shared" ref="S26:AU26" si="172">S21*S25/1000</f>
        <v>73659.958503834961</v>
      </c>
      <c r="T26" s="49">
        <f t="shared" si="172"/>
        <v>72186.759333758251</v>
      </c>
      <c r="U26" s="49">
        <f t="shared" si="172"/>
        <v>70743.024147083095</v>
      </c>
      <c r="V26" s="49">
        <f t="shared" si="172"/>
        <v>69328.163664141437</v>
      </c>
      <c r="W26" s="49">
        <f t="shared" si="172"/>
        <v>67941.600390858584</v>
      </c>
      <c r="X26" s="49">
        <f t="shared" si="172"/>
        <v>66582.768383041432</v>
      </c>
      <c r="Y26" s="49">
        <f t="shared" si="172"/>
        <v>65251.113015380601</v>
      </c>
      <c r="Z26" s="49">
        <f t="shared" si="172"/>
        <v>63946.09075507299</v>
      </c>
      <c r="AA26" s="49">
        <f t="shared" si="172"/>
        <v>62667.168939971532</v>
      </c>
      <c r="AB26" s="49">
        <f t="shared" si="172"/>
        <v>61413.825561172089</v>
      </c>
      <c r="AC26" s="49">
        <f t="shared" si="172"/>
        <v>60185.549049948648</v>
      </c>
      <c r="AD26" s="49">
        <f t="shared" si="172"/>
        <v>58981.83806894967</v>
      </c>
      <c r="AE26" s="49">
        <f t="shared" si="172"/>
        <v>57802.201307570671</v>
      </c>
      <c r="AF26" s="49">
        <f t="shared" si="172"/>
        <v>56646.157281419255</v>
      </c>
      <c r="AG26" s="49">
        <f t="shared" si="172"/>
        <v>55513.234135790866</v>
      </c>
      <c r="AH26" s="49">
        <f t="shared" si="172"/>
        <v>54402.969453075057</v>
      </c>
      <c r="AI26" s="49">
        <f t="shared" si="172"/>
        <v>53314.910064013558</v>
      </c>
      <c r="AJ26" s="49">
        <f t="shared" si="172"/>
        <v>52248.611862733283</v>
      </c>
      <c r="AK26" s="49">
        <f t="shared" si="172"/>
        <v>51203.639625478616</v>
      </c>
      <c r="AL26" s="49">
        <f t="shared" si="172"/>
        <v>50179.566832969038</v>
      </c>
      <c r="AM26" s="49">
        <f t="shared" si="172"/>
        <v>49175.975496309664</v>
      </c>
      <c r="AN26" s="49">
        <f t="shared" si="172"/>
        <v>48192.455986383458</v>
      </c>
      <c r="AO26" s="49">
        <f t="shared" si="172"/>
        <v>47228.606866655799</v>
      </c>
      <c r="AP26" s="49">
        <f t="shared" si="172"/>
        <v>46284.034729322681</v>
      </c>
      <c r="AQ26" s="49">
        <f t="shared" si="172"/>
        <v>45358.354034736221</v>
      </c>
      <c r="AR26" s="49">
        <f t="shared" si="172"/>
        <v>44451.186954041499</v>
      </c>
      <c r="AS26" s="49">
        <f t="shared" si="172"/>
        <v>43562.163214960667</v>
      </c>
      <c r="AT26" s="49">
        <f t="shared" si="172"/>
        <v>42690.919950661453</v>
      </c>
      <c r="AU26" s="49">
        <f t="shared" si="172"/>
        <v>41837.101551648222</v>
      </c>
      <c r="AV26" s="49">
        <f t="shared" ref="AV26:BK26" si="173">AV21*AV25/1000</f>
        <v>41000.35952061526</v>
      </c>
      <c r="AW26" s="49">
        <f t="shared" si="173"/>
        <v>40180.35233020295</v>
      </c>
      <c r="AX26" s="49">
        <f t="shared" si="173"/>
        <v>39376.745283598895</v>
      </c>
      <c r="AY26" s="49">
        <f t="shared" si="173"/>
        <v>38589.210377926916</v>
      </c>
      <c r="AZ26" s="49">
        <f t="shared" si="173"/>
        <v>37817.426170368373</v>
      </c>
      <c r="BA26" s="49">
        <f t="shared" si="173"/>
        <v>37061.077646961006</v>
      </c>
      <c r="BB26" s="49">
        <f t="shared" si="173"/>
        <v>36319.856094021779</v>
      </c>
      <c r="BC26" s="49">
        <f t="shared" si="173"/>
        <v>35593.45897214135</v>
      </c>
      <c r="BD26" s="49">
        <f t="shared" si="173"/>
        <v>34881.589792698527</v>
      </c>
      <c r="BE26" s="49">
        <f t="shared" si="173"/>
        <v>34183.957996844554</v>
      </c>
      <c r="BF26" s="49">
        <f t="shared" si="173"/>
        <v>33500.278836907659</v>
      </c>
      <c r="BG26" s="49">
        <f t="shared" si="173"/>
        <v>32830.27326016951</v>
      </c>
      <c r="BH26" s="49">
        <f t="shared" si="173"/>
        <v>32173.667794966121</v>
      </c>
      <c r="BI26" s="49">
        <f t="shared" si="173"/>
        <v>31530.194439066796</v>
      </c>
      <c r="BJ26" s="49">
        <f t="shared" si="173"/>
        <v>30899.590550285462</v>
      </c>
      <c r="BK26" s="49">
        <f t="shared" si="173"/>
        <v>30281.598739279754</v>
      </c>
    </row>
    <row r="27" spans="1:63">
      <c r="A27" s="1" t="s">
        <v>19</v>
      </c>
      <c r="B27" t="s">
        <v>20</v>
      </c>
      <c r="C27" s="5">
        <v>0</v>
      </c>
      <c r="D27" s="58">
        <v>0.5</v>
      </c>
      <c r="E27" s="58">
        <f t="shared" ref="E27:R27" si="174">D27</f>
        <v>0.5</v>
      </c>
      <c r="F27" s="58">
        <f t="shared" si="174"/>
        <v>0.5</v>
      </c>
      <c r="G27" s="58">
        <f t="shared" si="174"/>
        <v>0.5</v>
      </c>
      <c r="H27" s="58">
        <f t="shared" si="174"/>
        <v>0.5</v>
      </c>
      <c r="I27" s="58">
        <f t="shared" si="174"/>
        <v>0.5</v>
      </c>
      <c r="J27" s="58">
        <f t="shared" si="174"/>
        <v>0.5</v>
      </c>
      <c r="K27" s="58">
        <f t="shared" si="174"/>
        <v>0.5</v>
      </c>
      <c r="L27" s="58">
        <f t="shared" si="174"/>
        <v>0.5</v>
      </c>
      <c r="M27" s="58">
        <f t="shared" si="174"/>
        <v>0.5</v>
      </c>
      <c r="N27" s="58">
        <f t="shared" si="174"/>
        <v>0.5</v>
      </c>
      <c r="O27" s="58">
        <f t="shared" si="174"/>
        <v>0.5</v>
      </c>
      <c r="P27" s="58">
        <f t="shared" si="174"/>
        <v>0.5</v>
      </c>
      <c r="Q27" s="58">
        <f t="shared" si="174"/>
        <v>0.5</v>
      </c>
      <c r="R27" s="58">
        <f t="shared" si="174"/>
        <v>0.5</v>
      </c>
      <c r="S27" s="58">
        <f t="shared" ref="S27:S28" si="175">R27</f>
        <v>0.5</v>
      </c>
      <c r="T27" s="57">
        <f t="shared" ref="T27:T28" si="176">S27</f>
        <v>0.5</v>
      </c>
      <c r="U27" s="57">
        <f t="shared" ref="U27:U28" si="177">T27</f>
        <v>0.5</v>
      </c>
      <c r="V27" s="57">
        <f t="shared" ref="V27:V28" si="178">U27</f>
        <v>0.5</v>
      </c>
      <c r="W27" s="57">
        <f t="shared" ref="W27:W28" si="179">V27</f>
        <v>0.5</v>
      </c>
      <c r="X27" s="57">
        <f t="shared" ref="X27:X28" si="180">W27</f>
        <v>0.5</v>
      </c>
      <c r="Y27" s="57">
        <f t="shared" ref="Y27:Y28" si="181">X27</f>
        <v>0.5</v>
      </c>
      <c r="Z27" s="57">
        <f t="shared" ref="Z27:Z28" si="182">Y27</f>
        <v>0.5</v>
      </c>
      <c r="AA27" s="57">
        <f t="shared" ref="AA27:AA28" si="183">Z27</f>
        <v>0.5</v>
      </c>
      <c r="AB27" s="57">
        <f t="shared" ref="AB27:AB28" si="184">AA27</f>
        <v>0.5</v>
      </c>
      <c r="AC27" s="57">
        <f t="shared" ref="AC27:AC28" si="185">AB27</f>
        <v>0.5</v>
      </c>
      <c r="AD27" s="57">
        <f t="shared" ref="AD27:AD28" si="186">AC27</f>
        <v>0.5</v>
      </c>
      <c r="AE27" s="57">
        <f t="shared" ref="AE27:AE28" si="187">AD27</f>
        <v>0.5</v>
      </c>
      <c r="AF27" s="57">
        <f t="shared" ref="AF27:AF28" si="188">AE27</f>
        <v>0.5</v>
      </c>
      <c r="AG27" s="57">
        <f t="shared" ref="AG27:AG28" si="189">AF27</f>
        <v>0.5</v>
      </c>
      <c r="AH27" s="57">
        <f t="shared" ref="AH27:AH28" si="190">AG27</f>
        <v>0.5</v>
      </c>
      <c r="AI27" s="57">
        <f t="shared" ref="AI27:AI28" si="191">AH27</f>
        <v>0.5</v>
      </c>
      <c r="AJ27" s="57">
        <f t="shared" ref="AJ27:AJ28" si="192">AI27</f>
        <v>0.5</v>
      </c>
      <c r="AK27" s="57">
        <f t="shared" ref="AK27:AK28" si="193">AJ27</f>
        <v>0.5</v>
      </c>
      <c r="AL27" s="57">
        <f t="shared" ref="AL27:AL28" si="194">AK27</f>
        <v>0.5</v>
      </c>
      <c r="AM27" s="57">
        <f t="shared" ref="AM27:AM28" si="195">AL27</f>
        <v>0.5</v>
      </c>
      <c r="AN27" s="57">
        <f t="shared" ref="AN27:AN28" si="196">AM27</f>
        <v>0.5</v>
      </c>
      <c r="AO27" s="57">
        <f t="shared" ref="AO27:AO28" si="197">AN27</f>
        <v>0.5</v>
      </c>
      <c r="AP27" s="57">
        <f t="shared" ref="AP27:AP28" si="198">AO27</f>
        <v>0.5</v>
      </c>
      <c r="AQ27" s="57">
        <f t="shared" ref="AQ27:AQ28" si="199">AP27</f>
        <v>0.5</v>
      </c>
      <c r="AR27" s="57">
        <f t="shared" ref="AR27:AR28" si="200">AQ27</f>
        <v>0.5</v>
      </c>
      <c r="AS27" s="57">
        <f t="shared" ref="AS27:AS28" si="201">AR27</f>
        <v>0.5</v>
      </c>
      <c r="AT27" s="57">
        <f t="shared" ref="AT27:AT28" si="202">AS27</f>
        <v>0.5</v>
      </c>
      <c r="AU27" s="57">
        <f t="shared" ref="AU27:AU28" si="203">AT27</f>
        <v>0.5</v>
      </c>
      <c r="AV27" s="57">
        <f t="shared" ref="AV27:AV28" si="204">AU27</f>
        <v>0.5</v>
      </c>
      <c r="AW27" s="57">
        <f t="shared" ref="AW27:AW28" si="205">AV27</f>
        <v>0.5</v>
      </c>
      <c r="AX27" s="57">
        <f t="shared" ref="AX27:AX28" si="206">AW27</f>
        <v>0.5</v>
      </c>
      <c r="AY27" s="57">
        <f t="shared" ref="AY27:AY28" si="207">AX27</f>
        <v>0.5</v>
      </c>
      <c r="AZ27" s="57">
        <f t="shared" ref="AZ27:AZ28" si="208">AY27</f>
        <v>0.5</v>
      </c>
      <c r="BA27" s="57">
        <f t="shared" ref="BA27:BA28" si="209">AZ27</f>
        <v>0.5</v>
      </c>
      <c r="BB27" s="57">
        <f t="shared" ref="BB27:BB28" si="210">BA27</f>
        <v>0.5</v>
      </c>
      <c r="BC27" s="57">
        <f t="shared" ref="BC27:BC28" si="211">BB27</f>
        <v>0.5</v>
      </c>
      <c r="BD27" s="57">
        <f t="shared" ref="BD27:BD28" si="212">BC27</f>
        <v>0.5</v>
      </c>
      <c r="BE27" s="57">
        <f t="shared" ref="BE27:BE28" si="213">BD27</f>
        <v>0.5</v>
      </c>
      <c r="BF27" s="57">
        <f t="shared" ref="BF27:BF28" si="214">BE27</f>
        <v>0.5</v>
      </c>
      <c r="BG27" s="57">
        <f t="shared" ref="BG27:BG28" si="215">BF27</f>
        <v>0.5</v>
      </c>
      <c r="BH27" s="57">
        <f t="shared" ref="BH27:BH28" si="216">BG27</f>
        <v>0.5</v>
      </c>
      <c r="BI27" s="57">
        <f t="shared" ref="BI27:BI28" si="217">BH27</f>
        <v>0.5</v>
      </c>
      <c r="BJ27" s="57">
        <f t="shared" ref="BJ27:BJ28" si="218">BI27</f>
        <v>0.5</v>
      </c>
      <c r="BK27" s="57">
        <f t="shared" ref="BK27:BK28" si="219">BJ27</f>
        <v>0.5</v>
      </c>
    </row>
    <row r="28" spans="1:63">
      <c r="A28" s="1" t="s">
        <v>43</v>
      </c>
      <c r="B28" s="40" t="s">
        <v>44</v>
      </c>
      <c r="C28" s="5">
        <v>0</v>
      </c>
      <c r="D28" s="57">
        <v>2</v>
      </c>
      <c r="E28" s="57">
        <f t="shared" ref="E28:R28" si="220">D28</f>
        <v>2</v>
      </c>
      <c r="F28" s="57">
        <f t="shared" si="220"/>
        <v>2</v>
      </c>
      <c r="G28" s="57">
        <f t="shared" si="220"/>
        <v>2</v>
      </c>
      <c r="H28" s="57">
        <f t="shared" si="220"/>
        <v>2</v>
      </c>
      <c r="I28" s="57">
        <f t="shared" si="220"/>
        <v>2</v>
      </c>
      <c r="J28" s="57">
        <f t="shared" si="220"/>
        <v>2</v>
      </c>
      <c r="K28" s="57">
        <f t="shared" si="220"/>
        <v>2</v>
      </c>
      <c r="L28" s="57">
        <f t="shared" si="220"/>
        <v>2</v>
      </c>
      <c r="M28" s="57">
        <f t="shared" si="220"/>
        <v>2</v>
      </c>
      <c r="N28" s="57">
        <f t="shared" si="220"/>
        <v>2</v>
      </c>
      <c r="O28" s="57">
        <f t="shared" si="220"/>
        <v>2</v>
      </c>
      <c r="P28" s="57">
        <f t="shared" si="220"/>
        <v>2</v>
      </c>
      <c r="Q28" s="57">
        <f t="shared" si="220"/>
        <v>2</v>
      </c>
      <c r="R28" s="57">
        <f t="shared" si="220"/>
        <v>2</v>
      </c>
      <c r="S28" s="57">
        <f t="shared" si="175"/>
        <v>2</v>
      </c>
      <c r="T28" s="57">
        <f t="shared" si="176"/>
        <v>2</v>
      </c>
      <c r="U28" s="57">
        <f t="shared" si="177"/>
        <v>2</v>
      </c>
      <c r="V28" s="57">
        <f t="shared" si="178"/>
        <v>2</v>
      </c>
      <c r="W28" s="57">
        <f t="shared" si="179"/>
        <v>2</v>
      </c>
      <c r="X28" s="57">
        <f t="shared" si="180"/>
        <v>2</v>
      </c>
      <c r="Y28" s="57">
        <f t="shared" si="181"/>
        <v>2</v>
      </c>
      <c r="Z28" s="57">
        <f t="shared" si="182"/>
        <v>2</v>
      </c>
      <c r="AA28" s="57">
        <f t="shared" si="183"/>
        <v>2</v>
      </c>
      <c r="AB28" s="57">
        <f t="shared" si="184"/>
        <v>2</v>
      </c>
      <c r="AC28" s="57">
        <f t="shared" si="185"/>
        <v>2</v>
      </c>
      <c r="AD28" s="57">
        <f t="shared" si="186"/>
        <v>2</v>
      </c>
      <c r="AE28" s="57">
        <f t="shared" si="187"/>
        <v>2</v>
      </c>
      <c r="AF28" s="57">
        <f t="shared" si="188"/>
        <v>2</v>
      </c>
      <c r="AG28" s="57">
        <f t="shared" si="189"/>
        <v>2</v>
      </c>
      <c r="AH28" s="57">
        <f t="shared" si="190"/>
        <v>2</v>
      </c>
      <c r="AI28" s="57">
        <f t="shared" si="191"/>
        <v>2</v>
      </c>
      <c r="AJ28" s="57">
        <f t="shared" si="192"/>
        <v>2</v>
      </c>
      <c r="AK28" s="57">
        <f t="shared" si="193"/>
        <v>2</v>
      </c>
      <c r="AL28" s="57">
        <f t="shared" si="194"/>
        <v>2</v>
      </c>
      <c r="AM28" s="57">
        <f t="shared" si="195"/>
        <v>2</v>
      </c>
      <c r="AN28" s="57">
        <f t="shared" si="196"/>
        <v>2</v>
      </c>
      <c r="AO28" s="57">
        <f t="shared" si="197"/>
        <v>2</v>
      </c>
      <c r="AP28" s="57">
        <f t="shared" si="198"/>
        <v>2</v>
      </c>
      <c r="AQ28" s="57">
        <f t="shared" si="199"/>
        <v>2</v>
      </c>
      <c r="AR28" s="57">
        <f t="shared" si="200"/>
        <v>2</v>
      </c>
      <c r="AS28" s="57">
        <f t="shared" si="201"/>
        <v>2</v>
      </c>
      <c r="AT28" s="57">
        <f t="shared" si="202"/>
        <v>2</v>
      </c>
      <c r="AU28" s="57">
        <f t="shared" si="203"/>
        <v>2</v>
      </c>
      <c r="AV28" s="57">
        <f t="shared" si="204"/>
        <v>2</v>
      </c>
      <c r="AW28" s="57">
        <f t="shared" si="205"/>
        <v>2</v>
      </c>
      <c r="AX28" s="57">
        <f t="shared" si="206"/>
        <v>2</v>
      </c>
      <c r="AY28" s="57">
        <f t="shared" si="207"/>
        <v>2</v>
      </c>
      <c r="AZ28" s="57">
        <f t="shared" si="208"/>
        <v>2</v>
      </c>
      <c r="BA28" s="57">
        <f t="shared" si="209"/>
        <v>2</v>
      </c>
      <c r="BB28" s="57">
        <f t="shared" si="210"/>
        <v>2</v>
      </c>
      <c r="BC28" s="57">
        <f t="shared" si="211"/>
        <v>2</v>
      </c>
      <c r="BD28" s="57">
        <f t="shared" si="212"/>
        <v>2</v>
      </c>
      <c r="BE28" s="57">
        <f t="shared" si="213"/>
        <v>2</v>
      </c>
      <c r="BF28" s="57">
        <f t="shared" si="214"/>
        <v>2</v>
      </c>
      <c r="BG28" s="57">
        <f t="shared" si="215"/>
        <v>2</v>
      </c>
      <c r="BH28" s="57">
        <f t="shared" si="216"/>
        <v>2</v>
      </c>
      <c r="BI28" s="57">
        <f t="shared" si="217"/>
        <v>2</v>
      </c>
      <c r="BJ28" s="57">
        <f t="shared" si="218"/>
        <v>2</v>
      </c>
      <c r="BK28" s="57">
        <f t="shared" si="219"/>
        <v>2</v>
      </c>
    </row>
    <row r="29" spans="1:63">
      <c r="A29" s="14" t="s">
        <v>19</v>
      </c>
      <c r="B29" s="15" t="s">
        <v>14</v>
      </c>
      <c r="C29" s="8">
        <v>0</v>
      </c>
      <c r="D29" s="49">
        <f>C3*(D27/100)</f>
        <v>52650</v>
      </c>
      <c r="E29" s="49">
        <f>D29*(1+(E28/100))</f>
        <v>53703</v>
      </c>
      <c r="F29" s="49">
        <f t="shared" ref="F29:BK29" si="221">E29*(1+(F28/100))</f>
        <v>54777.06</v>
      </c>
      <c r="G29" s="49">
        <f t="shared" si="221"/>
        <v>55872.601199999997</v>
      </c>
      <c r="H29" s="49">
        <f t="shared" si="221"/>
        <v>56990.053223999996</v>
      </c>
      <c r="I29" s="49">
        <f t="shared" si="221"/>
        <v>58129.854288479997</v>
      </c>
      <c r="J29" s="49">
        <f t="shared" si="221"/>
        <v>59292.451374249598</v>
      </c>
      <c r="K29" s="49">
        <f t="shared" si="221"/>
        <v>60478.300401734588</v>
      </c>
      <c r="L29" s="49">
        <f t="shared" si="221"/>
        <v>61687.866409769282</v>
      </c>
      <c r="M29" s="49">
        <f t="shared" si="221"/>
        <v>62921.62373796467</v>
      </c>
      <c r="N29" s="49">
        <f t="shared" si="221"/>
        <v>64180.056212723961</v>
      </c>
      <c r="O29" s="49">
        <f t="shared" si="221"/>
        <v>65463.657336978438</v>
      </c>
      <c r="P29" s="49">
        <f t="shared" si="221"/>
        <v>66772.93048371801</v>
      </c>
      <c r="Q29" s="49">
        <f t="shared" si="221"/>
        <v>68108.389093392369</v>
      </c>
      <c r="R29" s="49">
        <f t="shared" si="221"/>
        <v>69470.556875260212</v>
      </c>
      <c r="S29" s="49">
        <f t="shared" si="221"/>
        <v>70859.968012765414</v>
      </c>
      <c r="T29" s="49">
        <f t="shared" si="221"/>
        <v>72277.167373020726</v>
      </c>
      <c r="U29" s="49">
        <f t="shared" si="221"/>
        <v>73722.710720481147</v>
      </c>
      <c r="V29" s="49">
        <f t="shared" si="221"/>
        <v>75197.164934890767</v>
      </c>
      <c r="W29" s="49">
        <f t="shared" si="221"/>
        <v>76701.108233588588</v>
      </c>
      <c r="X29" s="49">
        <f t="shared" si="221"/>
        <v>78235.130398260357</v>
      </c>
      <c r="Y29" s="49">
        <f t="shared" si="221"/>
        <v>79799.83300622557</v>
      </c>
      <c r="Z29" s="49">
        <f t="shared" si="221"/>
        <v>81395.829666350081</v>
      </c>
      <c r="AA29" s="49">
        <f t="shared" si="221"/>
        <v>83023.746259677078</v>
      </c>
      <c r="AB29" s="49">
        <f t="shared" si="221"/>
        <v>84684.221184870621</v>
      </c>
      <c r="AC29" s="49">
        <f t="shared" si="221"/>
        <v>86377.905608568035</v>
      </c>
      <c r="AD29" s="49">
        <f t="shared" si="221"/>
        <v>88105.463720739397</v>
      </c>
      <c r="AE29" s="49">
        <f t="shared" si="221"/>
        <v>89867.572995154187</v>
      </c>
      <c r="AF29" s="49">
        <f t="shared" si="221"/>
        <v>91664.924455057277</v>
      </c>
      <c r="AG29" s="49">
        <f t="shared" si="221"/>
        <v>93498.22294415842</v>
      </c>
      <c r="AH29" s="49">
        <f t="shared" si="221"/>
        <v>95368.187403041593</v>
      </c>
      <c r="AI29" s="49">
        <f t="shared" si="221"/>
        <v>97275.551151102423</v>
      </c>
      <c r="AJ29" s="49">
        <f t="shared" si="221"/>
        <v>99221.062174124469</v>
      </c>
      <c r="AK29" s="49">
        <f t="shared" si="221"/>
        <v>101205.48341760696</v>
      </c>
      <c r="AL29" s="49">
        <f t="shared" si="221"/>
        <v>103229.5930859591</v>
      </c>
      <c r="AM29" s="49">
        <f t="shared" si="221"/>
        <v>105294.18494767828</v>
      </c>
      <c r="AN29" s="49">
        <f t="shared" si="221"/>
        <v>107400.06864663184</v>
      </c>
      <c r="AO29" s="49">
        <f t="shared" si="221"/>
        <v>109548.07001956449</v>
      </c>
      <c r="AP29" s="49">
        <f t="shared" si="221"/>
        <v>111739.03141995578</v>
      </c>
      <c r="AQ29" s="49">
        <f t="shared" si="221"/>
        <v>113973.8120483549</v>
      </c>
      <c r="AR29" s="49">
        <f t="shared" si="221"/>
        <v>116253.28828932199</v>
      </c>
      <c r="AS29" s="49">
        <f t="shared" si="221"/>
        <v>118578.35405510843</v>
      </c>
      <c r="AT29" s="49">
        <f t="shared" si="221"/>
        <v>120949.9211362106</v>
      </c>
      <c r="AU29" s="49">
        <f t="shared" si="221"/>
        <v>123368.91955893481</v>
      </c>
      <c r="AV29" s="49">
        <f t="shared" si="221"/>
        <v>125836.29795011351</v>
      </c>
      <c r="AW29" s="49">
        <f t="shared" si="221"/>
        <v>128353.02390911579</v>
      </c>
      <c r="AX29" s="49">
        <f t="shared" si="221"/>
        <v>130920.08438729811</v>
      </c>
      <c r="AY29" s="49">
        <f t="shared" si="221"/>
        <v>133538.48607504406</v>
      </c>
      <c r="AZ29" s="49">
        <f t="shared" si="221"/>
        <v>136209.25579654495</v>
      </c>
      <c r="BA29" s="49">
        <f t="shared" si="221"/>
        <v>138933.44091247587</v>
      </c>
      <c r="BB29" s="49">
        <f t="shared" si="221"/>
        <v>141712.10973072538</v>
      </c>
      <c r="BC29" s="49">
        <f t="shared" si="221"/>
        <v>144546.3519253399</v>
      </c>
      <c r="BD29" s="49">
        <f t="shared" si="221"/>
        <v>147437.27896384671</v>
      </c>
      <c r="BE29" s="49">
        <f t="shared" si="221"/>
        <v>150386.02454312364</v>
      </c>
      <c r="BF29" s="49">
        <f t="shared" si="221"/>
        <v>153393.74503398611</v>
      </c>
      <c r="BG29" s="49">
        <f t="shared" si="221"/>
        <v>156461.61993466582</v>
      </c>
      <c r="BH29" s="49">
        <f t="shared" si="221"/>
        <v>159590.85233335916</v>
      </c>
      <c r="BI29" s="49">
        <f t="shared" si="221"/>
        <v>162782.66938002635</v>
      </c>
      <c r="BJ29" s="49">
        <f t="shared" si="221"/>
        <v>166038.32276762687</v>
      </c>
      <c r="BK29" s="49">
        <f t="shared" si="221"/>
        <v>169359.08922297941</v>
      </c>
    </row>
    <row r="30" spans="1:63">
      <c r="A30" s="1" t="s">
        <v>21</v>
      </c>
      <c r="B30" s="5">
        <v>0</v>
      </c>
      <c r="C30" s="5">
        <v>0</v>
      </c>
      <c r="D30" s="52">
        <v>20</v>
      </c>
      <c r="E30" s="52">
        <f>D30</f>
        <v>20</v>
      </c>
      <c r="F30" s="52">
        <f t="shared" ref="F30:BK30" si="222">E30</f>
        <v>20</v>
      </c>
      <c r="G30" s="52">
        <f t="shared" si="222"/>
        <v>20</v>
      </c>
      <c r="H30" s="52">
        <f t="shared" si="222"/>
        <v>20</v>
      </c>
      <c r="I30" s="52">
        <f t="shared" si="222"/>
        <v>20</v>
      </c>
      <c r="J30" s="52">
        <f t="shared" si="222"/>
        <v>20</v>
      </c>
      <c r="K30" s="52">
        <f t="shared" si="222"/>
        <v>20</v>
      </c>
      <c r="L30" s="52">
        <f t="shared" si="222"/>
        <v>20</v>
      </c>
      <c r="M30" s="52">
        <f t="shared" si="222"/>
        <v>20</v>
      </c>
      <c r="N30" s="52">
        <f t="shared" si="222"/>
        <v>20</v>
      </c>
      <c r="O30" s="52">
        <f t="shared" si="222"/>
        <v>20</v>
      </c>
      <c r="P30" s="52">
        <f t="shared" si="222"/>
        <v>20</v>
      </c>
      <c r="Q30" s="52">
        <f t="shared" si="222"/>
        <v>20</v>
      </c>
      <c r="R30" s="52">
        <f t="shared" si="222"/>
        <v>20</v>
      </c>
      <c r="S30" s="52">
        <f t="shared" si="222"/>
        <v>20</v>
      </c>
      <c r="T30" s="52">
        <f t="shared" si="222"/>
        <v>20</v>
      </c>
      <c r="U30" s="52">
        <f t="shared" si="222"/>
        <v>20</v>
      </c>
      <c r="V30" s="52">
        <f t="shared" si="222"/>
        <v>20</v>
      </c>
      <c r="W30" s="52">
        <f t="shared" si="222"/>
        <v>20</v>
      </c>
      <c r="X30" s="52">
        <f t="shared" si="222"/>
        <v>20</v>
      </c>
      <c r="Y30" s="52">
        <f t="shared" si="222"/>
        <v>20</v>
      </c>
      <c r="Z30" s="52">
        <f t="shared" si="222"/>
        <v>20</v>
      </c>
      <c r="AA30" s="52">
        <f t="shared" si="222"/>
        <v>20</v>
      </c>
      <c r="AB30" s="52">
        <f t="shared" si="222"/>
        <v>20</v>
      </c>
      <c r="AC30" s="52">
        <f t="shared" si="222"/>
        <v>20</v>
      </c>
      <c r="AD30" s="52">
        <f t="shared" si="222"/>
        <v>20</v>
      </c>
      <c r="AE30" s="52">
        <f t="shared" si="222"/>
        <v>20</v>
      </c>
      <c r="AF30" s="52">
        <f t="shared" si="222"/>
        <v>20</v>
      </c>
      <c r="AG30" s="52">
        <f t="shared" si="222"/>
        <v>20</v>
      </c>
      <c r="AH30" s="52">
        <f t="shared" si="222"/>
        <v>20</v>
      </c>
      <c r="AI30" s="52">
        <f t="shared" si="222"/>
        <v>20</v>
      </c>
      <c r="AJ30" s="52">
        <f t="shared" si="222"/>
        <v>20</v>
      </c>
      <c r="AK30" s="52">
        <f t="shared" si="222"/>
        <v>20</v>
      </c>
      <c r="AL30" s="52">
        <f t="shared" si="222"/>
        <v>20</v>
      </c>
      <c r="AM30" s="52">
        <f t="shared" si="222"/>
        <v>20</v>
      </c>
      <c r="AN30" s="52">
        <f t="shared" si="222"/>
        <v>20</v>
      </c>
      <c r="AO30" s="52">
        <f t="shared" si="222"/>
        <v>20</v>
      </c>
      <c r="AP30" s="52">
        <f t="shared" si="222"/>
        <v>20</v>
      </c>
      <c r="AQ30" s="52">
        <f t="shared" si="222"/>
        <v>20</v>
      </c>
      <c r="AR30" s="52">
        <f t="shared" si="222"/>
        <v>20</v>
      </c>
      <c r="AS30" s="52">
        <f t="shared" si="222"/>
        <v>20</v>
      </c>
      <c r="AT30" s="52">
        <f t="shared" si="222"/>
        <v>20</v>
      </c>
      <c r="AU30" s="52">
        <f t="shared" si="222"/>
        <v>20</v>
      </c>
      <c r="AV30" s="52">
        <f t="shared" si="222"/>
        <v>20</v>
      </c>
      <c r="AW30" s="52">
        <f t="shared" si="222"/>
        <v>20</v>
      </c>
      <c r="AX30" s="52">
        <f t="shared" si="222"/>
        <v>20</v>
      </c>
      <c r="AY30" s="52">
        <f t="shared" si="222"/>
        <v>20</v>
      </c>
      <c r="AZ30" s="52">
        <f t="shared" si="222"/>
        <v>20</v>
      </c>
      <c r="BA30" s="52">
        <f t="shared" si="222"/>
        <v>20</v>
      </c>
      <c r="BB30" s="52">
        <f t="shared" si="222"/>
        <v>20</v>
      </c>
      <c r="BC30" s="52">
        <f t="shared" si="222"/>
        <v>20</v>
      </c>
      <c r="BD30" s="52">
        <f t="shared" si="222"/>
        <v>20</v>
      </c>
      <c r="BE30" s="52">
        <f t="shared" si="222"/>
        <v>20</v>
      </c>
      <c r="BF30" s="52">
        <f t="shared" si="222"/>
        <v>20</v>
      </c>
      <c r="BG30" s="52">
        <f t="shared" si="222"/>
        <v>20</v>
      </c>
      <c r="BH30" s="52">
        <f t="shared" si="222"/>
        <v>20</v>
      </c>
      <c r="BI30" s="52">
        <f t="shared" si="222"/>
        <v>20</v>
      </c>
      <c r="BJ30" s="52">
        <f t="shared" si="222"/>
        <v>20</v>
      </c>
      <c r="BK30" s="52">
        <f t="shared" si="222"/>
        <v>20</v>
      </c>
    </row>
    <row r="31" spans="1:63">
      <c r="A31" s="1" t="s">
        <v>45</v>
      </c>
      <c r="B31" s="40" t="s">
        <v>44</v>
      </c>
      <c r="C31" s="5">
        <v>0</v>
      </c>
      <c r="D31" s="9">
        <v>3</v>
      </c>
      <c r="E31" s="9">
        <f t="shared" ref="E31:R31" si="223">D31</f>
        <v>3</v>
      </c>
      <c r="F31" s="9">
        <f t="shared" si="223"/>
        <v>3</v>
      </c>
      <c r="G31" s="9">
        <f t="shared" si="223"/>
        <v>3</v>
      </c>
      <c r="H31" s="9">
        <f t="shared" si="223"/>
        <v>3</v>
      </c>
      <c r="I31" s="9">
        <f t="shared" si="223"/>
        <v>3</v>
      </c>
      <c r="J31" s="9">
        <f t="shared" si="223"/>
        <v>3</v>
      </c>
      <c r="K31" s="9">
        <f t="shared" si="223"/>
        <v>3</v>
      </c>
      <c r="L31" s="9">
        <f t="shared" si="223"/>
        <v>3</v>
      </c>
      <c r="M31" s="9">
        <f t="shared" si="223"/>
        <v>3</v>
      </c>
      <c r="N31" s="9">
        <f t="shared" si="223"/>
        <v>3</v>
      </c>
      <c r="O31" s="9">
        <f t="shared" si="223"/>
        <v>3</v>
      </c>
      <c r="P31" s="9">
        <f t="shared" si="223"/>
        <v>3</v>
      </c>
      <c r="Q31" s="9">
        <f t="shared" si="223"/>
        <v>3</v>
      </c>
      <c r="R31" s="9">
        <f t="shared" si="223"/>
        <v>3</v>
      </c>
      <c r="S31" s="9">
        <f t="shared" ref="S31" si="224">R31</f>
        <v>3</v>
      </c>
      <c r="T31" s="45">
        <f t="shared" ref="T31" si="225">S31</f>
        <v>3</v>
      </c>
      <c r="U31" s="45">
        <f t="shared" ref="U31" si="226">T31</f>
        <v>3</v>
      </c>
      <c r="V31" s="45">
        <f t="shared" ref="V31" si="227">U31</f>
        <v>3</v>
      </c>
      <c r="W31" s="45">
        <f t="shared" ref="W31" si="228">V31</f>
        <v>3</v>
      </c>
      <c r="X31" s="45">
        <f t="shared" ref="X31" si="229">W31</f>
        <v>3</v>
      </c>
      <c r="Y31" s="45">
        <f t="shared" ref="Y31" si="230">X31</f>
        <v>3</v>
      </c>
      <c r="Z31" s="45">
        <f t="shared" ref="Z31" si="231">Y31</f>
        <v>3</v>
      </c>
      <c r="AA31" s="45">
        <f t="shared" ref="AA31" si="232">Z31</f>
        <v>3</v>
      </c>
      <c r="AB31" s="45">
        <f t="shared" ref="AB31" si="233">AA31</f>
        <v>3</v>
      </c>
      <c r="AC31" s="45">
        <f t="shared" ref="AC31" si="234">AB31</f>
        <v>3</v>
      </c>
      <c r="AD31" s="45">
        <f t="shared" ref="AD31" si="235">AC31</f>
        <v>3</v>
      </c>
      <c r="AE31" s="45">
        <f t="shared" ref="AE31" si="236">AD31</f>
        <v>3</v>
      </c>
      <c r="AF31" s="45">
        <f t="shared" ref="AF31" si="237">AE31</f>
        <v>3</v>
      </c>
      <c r="AG31" s="45">
        <f t="shared" ref="AG31" si="238">AF31</f>
        <v>3</v>
      </c>
      <c r="AH31" s="45">
        <f t="shared" ref="AH31" si="239">AG31</f>
        <v>3</v>
      </c>
      <c r="AI31" s="45">
        <f t="shared" ref="AI31" si="240">AH31</f>
        <v>3</v>
      </c>
      <c r="AJ31" s="45">
        <f t="shared" ref="AJ31" si="241">AI31</f>
        <v>3</v>
      </c>
      <c r="AK31" s="45">
        <f t="shared" ref="AK31" si="242">AJ31</f>
        <v>3</v>
      </c>
      <c r="AL31" s="45">
        <f t="shared" ref="AL31" si="243">AK31</f>
        <v>3</v>
      </c>
      <c r="AM31" s="45">
        <f t="shared" ref="AM31" si="244">AL31</f>
        <v>3</v>
      </c>
      <c r="AN31" s="45">
        <f t="shared" ref="AN31" si="245">AM31</f>
        <v>3</v>
      </c>
      <c r="AO31" s="45">
        <f t="shared" ref="AO31" si="246">AN31</f>
        <v>3</v>
      </c>
      <c r="AP31" s="45">
        <f t="shared" ref="AP31" si="247">AO31</f>
        <v>3</v>
      </c>
      <c r="AQ31" s="45">
        <f t="shared" ref="AQ31" si="248">AP31</f>
        <v>3</v>
      </c>
      <c r="AR31" s="45">
        <f t="shared" ref="AR31" si="249">AQ31</f>
        <v>3</v>
      </c>
      <c r="AS31" s="45">
        <f t="shared" ref="AS31" si="250">AR31</f>
        <v>3</v>
      </c>
      <c r="AT31" s="45">
        <f t="shared" ref="AT31" si="251">AS31</f>
        <v>3</v>
      </c>
      <c r="AU31" s="45">
        <f t="shared" ref="AU31" si="252">AT31</f>
        <v>3</v>
      </c>
      <c r="AV31" s="45">
        <f t="shared" ref="AV31" si="253">AU31</f>
        <v>3</v>
      </c>
      <c r="AW31" s="45">
        <f t="shared" ref="AW31" si="254">AV31</f>
        <v>3</v>
      </c>
      <c r="AX31" s="45">
        <f t="shared" ref="AX31" si="255">AW31</f>
        <v>3</v>
      </c>
      <c r="AY31" s="45">
        <f t="shared" ref="AY31" si="256">AX31</f>
        <v>3</v>
      </c>
      <c r="AZ31" s="45">
        <f t="shared" ref="AZ31" si="257">AY31</f>
        <v>3</v>
      </c>
      <c r="BA31" s="45">
        <f t="shared" ref="BA31" si="258">AZ31</f>
        <v>3</v>
      </c>
      <c r="BB31" s="45">
        <f t="shared" ref="BB31" si="259">BA31</f>
        <v>3</v>
      </c>
      <c r="BC31" s="45">
        <f t="shared" ref="BC31" si="260">BB31</f>
        <v>3</v>
      </c>
      <c r="BD31" s="45">
        <f t="shared" ref="BD31" si="261">BC31</f>
        <v>3</v>
      </c>
      <c r="BE31" s="45">
        <f t="shared" ref="BE31" si="262">BD31</f>
        <v>3</v>
      </c>
      <c r="BF31" s="45">
        <f t="shared" ref="BF31" si="263">BE31</f>
        <v>3</v>
      </c>
      <c r="BG31" s="45">
        <f t="shared" ref="BG31" si="264">BF31</f>
        <v>3</v>
      </c>
      <c r="BH31" s="45">
        <f t="shared" ref="BH31" si="265">BG31</f>
        <v>3</v>
      </c>
      <c r="BI31" s="45">
        <f t="shared" ref="BI31" si="266">BH31</f>
        <v>3</v>
      </c>
      <c r="BJ31" s="45">
        <f t="shared" ref="BJ31" si="267">BI31</f>
        <v>3</v>
      </c>
      <c r="BK31" s="45">
        <f t="shared" ref="BK31" si="268">BJ31</f>
        <v>3</v>
      </c>
    </row>
    <row r="32" spans="1:63">
      <c r="A32" s="2" t="s">
        <v>61</v>
      </c>
      <c r="B32" s="15" t="s">
        <v>14</v>
      </c>
      <c r="C32" s="8">
        <v>0</v>
      </c>
      <c r="D32" s="49">
        <f>600*D30</f>
        <v>12000</v>
      </c>
      <c r="E32" s="49">
        <f>D32*(1+(E31/100))</f>
        <v>12360</v>
      </c>
      <c r="F32" s="49">
        <f t="shared" ref="F32:BK32" si="269">E32*(1+(F31/100))</f>
        <v>12730.800000000001</v>
      </c>
      <c r="G32" s="49">
        <f t="shared" si="269"/>
        <v>13112.724000000002</v>
      </c>
      <c r="H32" s="49">
        <f t="shared" si="269"/>
        <v>13506.105720000003</v>
      </c>
      <c r="I32" s="49">
        <f t="shared" si="269"/>
        <v>13911.288891600003</v>
      </c>
      <c r="J32" s="49">
        <f t="shared" si="269"/>
        <v>14328.627558348004</v>
      </c>
      <c r="K32" s="49">
        <f t="shared" si="269"/>
        <v>14758.486385098444</v>
      </c>
      <c r="L32" s="49">
        <f t="shared" si="269"/>
        <v>15201.240976651397</v>
      </c>
      <c r="M32" s="49">
        <f t="shared" si="269"/>
        <v>15657.278205950939</v>
      </c>
      <c r="N32" s="49">
        <f t="shared" si="269"/>
        <v>16126.996552129467</v>
      </c>
      <c r="O32" s="49">
        <f t="shared" si="269"/>
        <v>16610.806448693351</v>
      </c>
      <c r="P32" s="49">
        <f t="shared" si="269"/>
        <v>17109.130642154152</v>
      </c>
      <c r="Q32" s="49">
        <f t="shared" si="269"/>
        <v>17622.404561418778</v>
      </c>
      <c r="R32" s="49">
        <f t="shared" si="269"/>
        <v>18151.076698261342</v>
      </c>
      <c r="S32" s="49">
        <f t="shared" si="269"/>
        <v>18695.608999209184</v>
      </c>
      <c r="T32" s="49">
        <f t="shared" si="269"/>
        <v>19256.47726918546</v>
      </c>
      <c r="U32" s="49">
        <f t="shared" si="269"/>
        <v>19834.171587261026</v>
      </c>
      <c r="V32" s="49">
        <f t="shared" si="269"/>
        <v>20429.196734878857</v>
      </c>
      <c r="W32" s="49">
        <f t="shared" si="269"/>
        <v>21042.072636925222</v>
      </c>
      <c r="X32" s="49">
        <f t="shared" si="269"/>
        <v>21673.334816032981</v>
      </c>
      <c r="Y32" s="49">
        <f t="shared" si="269"/>
        <v>22323.53486051397</v>
      </c>
      <c r="Z32" s="49">
        <f t="shared" si="269"/>
        <v>22993.240906329389</v>
      </c>
      <c r="AA32" s="49">
        <f t="shared" si="269"/>
        <v>23683.038133519272</v>
      </c>
      <c r="AB32" s="49">
        <f t="shared" si="269"/>
        <v>24393.529277524853</v>
      </c>
      <c r="AC32" s="49">
        <f t="shared" si="269"/>
        <v>25125.3351558506</v>
      </c>
      <c r="AD32" s="49">
        <f t="shared" si="269"/>
        <v>25879.09521052612</v>
      </c>
      <c r="AE32" s="49">
        <f t="shared" si="269"/>
        <v>26655.468066841906</v>
      </c>
      <c r="AF32" s="49">
        <f t="shared" si="269"/>
        <v>27455.132108847163</v>
      </c>
      <c r="AG32" s="49">
        <f t="shared" si="269"/>
        <v>28278.78607211258</v>
      </c>
      <c r="AH32" s="49">
        <f t="shared" si="269"/>
        <v>29127.14965427596</v>
      </c>
      <c r="AI32" s="49">
        <f t="shared" si="269"/>
        <v>30000.964143904239</v>
      </c>
      <c r="AJ32" s="49">
        <f t="shared" si="269"/>
        <v>30900.993068221367</v>
      </c>
      <c r="AK32" s="49">
        <f t="shared" si="269"/>
        <v>31828.022860268007</v>
      </c>
      <c r="AL32" s="49">
        <f t="shared" si="269"/>
        <v>32782.863546076049</v>
      </c>
      <c r="AM32" s="49">
        <f t="shared" si="269"/>
        <v>33766.349452458329</v>
      </c>
      <c r="AN32" s="49">
        <f t="shared" si="269"/>
        <v>34779.339936032084</v>
      </c>
      <c r="AO32" s="49">
        <f t="shared" si="269"/>
        <v>35822.720134113049</v>
      </c>
      <c r="AP32" s="49">
        <f t="shared" si="269"/>
        <v>36897.401738136439</v>
      </c>
      <c r="AQ32" s="49">
        <f t="shared" si="269"/>
        <v>38004.323790280534</v>
      </c>
      <c r="AR32" s="49">
        <f t="shared" si="269"/>
        <v>39144.453503988952</v>
      </c>
      <c r="AS32" s="49">
        <f t="shared" si="269"/>
        <v>40318.78710910862</v>
      </c>
      <c r="AT32" s="49">
        <f t="shared" si="269"/>
        <v>41528.350722381881</v>
      </c>
      <c r="AU32" s="49">
        <f t="shared" si="269"/>
        <v>42774.201244053336</v>
      </c>
      <c r="AV32" s="49">
        <f t="shared" si="269"/>
        <v>44057.427281374934</v>
      </c>
      <c r="AW32" s="49">
        <f t="shared" si="269"/>
        <v>45379.150099816186</v>
      </c>
      <c r="AX32" s="49">
        <f t="shared" si="269"/>
        <v>46740.52460281067</v>
      </c>
      <c r="AY32" s="49">
        <f t="shared" si="269"/>
        <v>48142.74034089499</v>
      </c>
      <c r="AZ32" s="49">
        <f t="shared" si="269"/>
        <v>49587.022551121838</v>
      </c>
      <c r="BA32" s="49">
        <f t="shared" si="269"/>
        <v>51074.633227655497</v>
      </c>
      <c r="BB32" s="49">
        <f t="shared" si="269"/>
        <v>52606.87222448516</v>
      </c>
      <c r="BC32" s="49">
        <f t="shared" si="269"/>
        <v>54185.078391219715</v>
      </c>
      <c r="BD32" s="49">
        <f t="shared" si="269"/>
        <v>55810.630742956309</v>
      </c>
      <c r="BE32" s="49">
        <f t="shared" si="269"/>
        <v>57484.949665245003</v>
      </c>
      <c r="BF32" s="49">
        <f t="shared" si="269"/>
        <v>59209.498155202353</v>
      </c>
      <c r="BG32" s="49">
        <f t="shared" si="269"/>
        <v>60985.783099858425</v>
      </c>
      <c r="BH32" s="49">
        <f t="shared" si="269"/>
        <v>62815.356592854179</v>
      </c>
      <c r="BI32" s="49">
        <f t="shared" si="269"/>
        <v>64699.817290639803</v>
      </c>
      <c r="BJ32" s="49">
        <f t="shared" si="269"/>
        <v>66640.811809359002</v>
      </c>
      <c r="BK32" s="49">
        <f t="shared" si="269"/>
        <v>68640.036163639772</v>
      </c>
    </row>
    <row r="33" spans="1:63">
      <c r="A33" s="1" t="s">
        <v>22</v>
      </c>
      <c r="B33" t="s">
        <v>20</v>
      </c>
      <c r="C33" s="5">
        <v>0</v>
      </c>
      <c r="D33" s="45">
        <v>0.04</v>
      </c>
      <c r="E33" s="45">
        <f t="shared" ref="E33:R33" si="270">D33</f>
        <v>0.04</v>
      </c>
      <c r="F33" s="45">
        <f t="shared" si="270"/>
        <v>0.04</v>
      </c>
      <c r="G33" s="45">
        <f t="shared" si="270"/>
        <v>0.04</v>
      </c>
      <c r="H33" s="45">
        <f t="shared" si="270"/>
        <v>0.04</v>
      </c>
      <c r="I33" s="45">
        <f t="shared" si="270"/>
        <v>0.04</v>
      </c>
      <c r="J33" s="45">
        <f t="shared" si="270"/>
        <v>0.04</v>
      </c>
      <c r="K33" s="45">
        <f t="shared" si="270"/>
        <v>0.04</v>
      </c>
      <c r="L33" s="45">
        <f t="shared" si="270"/>
        <v>0.04</v>
      </c>
      <c r="M33" s="45">
        <f t="shared" si="270"/>
        <v>0.04</v>
      </c>
      <c r="N33" s="45">
        <f t="shared" si="270"/>
        <v>0.04</v>
      </c>
      <c r="O33" s="45">
        <f t="shared" si="270"/>
        <v>0.04</v>
      </c>
      <c r="P33" s="45">
        <f t="shared" si="270"/>
        <v>0.04</v>
      </c>
      <c r="Q33" s="45">
        <f t="shared" si="270"/>
        <v>0.04</v>
      </c>
      <c r="R33" s="45">
        <f t="shared" si="270"/>
        <v>0.04</v>
      </c>
      <c r="S33" s="45">
        <f t="shared" ref="S33" si="271">R33</f>
        <v>0.04</v>
      </c>
      <c r="T33" s="45">
        <f t="shared" ref="T33" si="272">S33</f>
        <v>0.04</v>
      </c>
      <c r="U33" s="45">
        <f t="shared" ref="U33" si="273">T33</f>
        <v>0.04</v>
      </c>
      <c r="V33" s="45">
        <f t="shared" ref="V33" si="274">U33</f>
        <v>0.04</v>
      </c>
      <c r="W33" s="45">
        <f t="shared" ref="W33" si="275">V33</f>
        <v>0.04</v>
      </c>
      <c r="X33" s="45">
        <f t="shared" ref="X33" si="276">W33</f>
        <v>0.04</v>
      </c>
      <c r="Y33" s="45">
        <f t="shared" ref="Y33" si="277">X33</f>
        <v>0.04</v>
      </c>
      <c r="Z33" s="45">
        <f t="shared" ref="Z33" si="278">Y33</f>
        <v>0.04</v>
      </c>
      <c r="AA33" s="45">
        <f t="shared" ref="AA33" si="279">Z33</f>
        <v>0.04</v>
      </c>
      <c r="AB33" s="45">
        <f t="shared" ref="AB33" si="280">AA33</f>
        <v>0.04</v>
      </c>
      <c r="AC33" s="45">
        <f t="shared" ref="AC33" si="281">AB33</f>
        <v>0.04</v>
      </c>
      <c r="AD33" s="45">
        <f t="shared" ref="AD33" si="282">AC33</f>
        <v>0.04</v>
      </c>
      <c r="AE33" s="45">
        <f t="shared" ref="AE33" si="283">AD33</f>
        <v>0.04</v>
      </c>
      <c r="AF33" s="45">
        <f t="shared" ref="AF33" si="284">AE33</f>
        <v>0.04</v>
      </c>
      <c r="AG33" s="45">
        <f t="shared" ref="AG33" si="285">AF33</f>
        <v>0.04</v>
      </c>
      <c r="AH33" s="45">
        <f t="shared" ref="AH33" si="286">AG33</f>
        <v>0.04</v>
      </c>
      <c r="AI33" s="45">
        <f t="shared" ref="AI33" si="287">AH33</f>
        <v>0.04</v>
      </c>
      <c r="AJ33" s="45">
        <f t="shared" ref="AJ33" si="288">AI33</f>
        <v>0.04</v>
      </c>
      <c r="AK33" s="45">
        <f t="shared" ref="AK33" si="289">AJ33</f>
        <v>0.04</v>
      </c>
      <c r="AL33" s="45">
        <f t="shared" ref="AL33" si="290">AK33</f>
        <v>0.04</v>
      </c>
      <c r="AM33" s="45">
        <f t="shared" ref="AM33" si="291">AL33</f>
        <v>0.04</v>
      </c>
      <c r="AN33" s="45">
        <f t="shared" ref="AN33" si="292">AM33</f>
        <v>0.04</v>
      </c>
      <c r="AO33" s="45">
        <f t="shared" ref="AO33" si="293">AN33</f>
        <v>0.04</v>
      </c>
      <c r="AP33" s="45">
        <f t="shared" ref="AP33" si="294">AO33</f>
        <v>0.04</v>
      </c>
      <c r="AQ33" s="45">
        <f t="shared" ref="AQ33" si="295">AP33</f>
        <v>0.04</v>
      </c>
      <c r="AR33" s="45">
        <f t="shared" ref="AR33" si="296">AQ33</f>
        <v>0.04</v>
      </c>
      <c r="AS33" s="45">
        <f t="shared" ref="AS33" si="297">AR33</f>
        <v>0.04</v>
      </c>
      <c r="AT33" s="45">
        <f t="shared" ref="AT33" si="298">AS33</f>
        <v>0.04</v>
      </c>
      <c r="AU33" s="45">
        <f t="shared" ref="AU33" si="299">AT33</f>
        <v>0.04</v>
      </c>
      <c r="AV33" s="45">
        <f t="shared" ref="AV33" si="300">AU33</f>
        <v>0.04</v>
      </c>
      <c r="AW33" s="45">
        <f t="shared" ref="AW33" si="301">AV33</f>
        <v>0.04</v>
      </c>
      <c r="AX33" s="45">
        <f t="shared" ref="AX33" si="302">AW33</f>
        <v>0.04</v>
      </c>
      <c r="AY33" s="45">
        <f t="shared" ref="AY33" si="303">AX33</f>
        <v>0.04</v>
      </c>
      <c r="AZ33" s="45">
        <f t="shared" ref="AZ33" si="304">AY33</f>
        <v>0.04</v>
      </c>
      <c r="BA33" s="45">
        <f t="shared" ref="BA33" si="305">AZ33</f>
        <v>0.04</v>
      </c>
      <c r="BB33" s="45">
        <f t="shared" ref="BB33" si="306">BA33</f>
        <v>0.04</v>
      </c>
      <c r="BC33" s="45">
        <f t="shared" ref="BC33" si="307">BB33</f>
        <v>0.04</v>
      </c>
      <c r="BD33" s="45">
        <f t="shared" ref="BD33" si="308">BC33</f>
        <v>0.04</v>
      </c>
      <c r="BE33" s="45">
        <f t="shared" ref="BE33" si="309">BD33</f>
        <v>0.04</v>
      </c>
      <c r="BF33" s="45">
        <f t="shared" ref="BF33" si="310">BE33</f>
        <v>0.04</v>
      </c>
      <c r="BG33" s="45">
        <f t="shared" ref="BG33" si="311">BF33</f>
        <v>0.04</v>
      </c>
      <c r="BH33" s="45">
        <f t="shared" ref="BH33" si="312">BG33</f>
        <v>0.04</v>
      </c>
      <c r="BI33" s="45">
        <f t="shared" ref="BI33" si="313">BH33</f>
        <v>0.04</v>
      </c>
      <c r="BJ33" s="45">
        <f t="shared" ref="BJ33" si="314">BI33</f>
        <v>0.04</v>
      </c>
      <c r="BK33" s="45">
        <f t="shared" ref="BK33" si="315">BJ33</f>
        <v>0.04</v>
      </c>
    </row>
    <row r="34" spans="1:63">
      <c r="A34" s="2" t="s">
        <v>62</v>
      </c>
      <c r="B34" s="15" t="s">
        <v>14</v>
      </c>
      <c r="C34" s="8">
        <v>0</v>
      </c>
      <c r="D34" s="49">
        <f>C3*D33/100</f>
        <v>4212</v>
      </c>
      <c r="E34" s="49">
        <f t="shared" ref="E34:AJ34" si="316">D34*(1+((E5)/100))</f>
        <v>4296.24</v>
      </c>
      <c r="F34" s="49">
        <f t="shared" si="316"/>
        <v>4382.1647999999996</v>
      </c>
      <c r="G34" s="49">
        <f t="shared" si="316"/>
        <v>4469.8080959999998</v>
      </c>
      <c r="H34" s="49">
        <f t="shared" si="316"/>
        <v>4559.2042579199997</v>
      </c>
      <c r="I34" s="49">
        <f t="shared" si="316"/>
        <v>4650.3883430783999</v>
      </c>
      <c r="J34" s="49">
        <f t="shared" si="316"/>
        <v>4743.3961099399676</v>
      </c>
      <c r="K34" s="49">
        <f t="shared" si="316"/>
        <v>4838.2640321387671</v>
      </c>
      <c r="L34" s="49">
        <f t="shared" si="316"/>
        <v>4935.0293127815421</v>
      </c>
      <c r="M34" s="49">
        <f t="shared" si="316"/>
        <v>5033.7298990371728</v>
      </c>
      <c r="N34" s="49">
        <f t="shared" si="316"/>
        <v>5134.4044970179166</v>
      </c>
      <c r="O34" s="49">
        <f t="shared" si="316"/>
        <v>5237.0925869582752</v>
      </c>
      <c r="P34" s="49">
        <f t="shared" si="316"/>
        <v>5341.8344386974404</v>
      </c>
      <c r="Q34" s="49">
        <f t="shared" si="316"/>
        <v>5448.6711274713889</v>
      </c>
      <c r="R34" s="49">
        <f t="shared" si="316"/>
        <v>5557.6445500208165</v>
      </c>
      <c r="S34" s="49">
        <f t="shared" si="316"/>
        <v>5668.7974410212328</v>
      </c>
      <c r="T34" s="49">
        <f t="shared" si="316"/>
        <v>5782.1733898416578</v>
      </c>
      <c r="U34" s="49">
        <f t="shared" si="316"/>
        <v>5897.8168576384915</v>
      </c>
      <c r="V34" s="49">
        <f t="shared" si="316"/>
        <v>6015.7731947912616</v>
      </c>
      <c r="W34" s="49">
        <f t="shared" si="316"/>
        <v>6136.0886586870865</v>
      </c>
      <c r="X34" s="49">
        <f t="shared" si="316"/>
        <v>6258.8104318608284</v>
      </c>
      <c r="Y34" s="49">
        <f t="shared" si="316"/>
        <v>6383.9866404980448</v>
      </c>
      <c r="Z34" s="49">
        <f t="shared" si="316"/>
        <v>6511.6663733080059</v>
      </c>
      <c r="AA34" s="49">
        <f t="shared" si="316"/>
        <v>6641.8997007741664</v>
      </c>
      <c r="AB34" s="49">
        <f t="shared" si="316"/>
        <v>6774.73769478965</v>
      </c>
      <c r="AC34" s="49">
        <f t="shared" si="316"/>
        <v>6910.2324486854432</v>
      </c>
      <c r="AD34" s="49">
        <f t="shared" si="316"/>
        <v>7048.4370976591517</v>
      </c>
      <c r="AE34" s="49">
        <f t="shared" si="316"/>
        <v>7189.4058396123346</v>
      </c>
      <c r="AF34" s="49">
        <f t="shared" si="316"/>
        <v>7333.1939564045815</v>
      </c>
      <c r="AG34" s="49">
        <f t="shared" si="316"/>
        <v>7479.8578355326736</v>
      </c>
      <c r="AH34" s="49">
        <f t="shared" si="316"/>
        <v>7629.4549922433271</v>
      </c>
      <c r="AI34" s="49">
        <f t="shared" si="316"/>
        <v>7782.0440920881938</v>
      </c>
      <c r="AJ34" s="49">
        <f t="shared" si="316"/>
        <v>7937.6849739299578</v>
      </c>
      <c r="AK34" s="49">
        <f t="shared" ref="AK34:BK34" si="317">AJ34*(1+((AK5)/100))</f>
        <v>8096.4386734085574</v>
      </c>
      <c r="AL34" s="49">
        <f t="shared" si="317"/>
        <v>8258.3674468767294</v>
      </c>
      <c r="AM34" s="49">
        <f t="shared" si="317"/>
        <v>8423.5347958142647</v>
      </c>
      <c r="AN34" s="49">
        <f t="shared" si="317"/>
        <v>8592.0054917305497</v>
      </c>
      <c r="AO34" s="49">
        <f t="shared" si="317"/>
        <v>8763.8456015651609</v>
      </c>
      <c r="AP34" s="49">
        <f t="shared" si="317"/>
        <v>8939.1225135964651</v>
      </c>
      <c r="AQ34" s="49">
        <f t="shared" si="317"/>
        <v>9117.9049638683937</v>
      </c>
      <c r="AR34" s="49">
        <f t="shared" si="317"/>
        <v>9300.2630631457614</v>
      </c>
      <c r="AS34" s="49">
        <f t="shared" si="317"/>
        <v>9486.2683244086766</v>
      </c>
      <c r="AT34" s="49">
        <f t="shared" si="317"/>
        <v>9675.9936908968502</v>
      </c>
      <c r="AU34" s="49">
        <f t="shared" si="317"/>
        <v>9869.5135647147872</v>
      </c>
      <c r="AV34" s="49">
        <f t="shared" si="317"/>
        <v>10066.903836009084</v>
      </c>
      <c r="AW34" s="49">
        <f t="shared" si="317"/>
        <v>10268.241912729265</v>
      </c>
      <c r="AX34" s="49">
        <f t="shared" si="317"/>
        <v>10473.60675098385</v>
      </c>
      <c r="AY34" s="49">
        <f t="shared" si="317"/>
        <v>10683.078886003528</v>
      </c>
      <c r="AZ34" s="49">
        <f t="shared" si="317"/>
        <v>10896.7404637236</v>
      </c>
      <c r="BA34" s="49">
        <f t="shared" si="317"/>
        <v>11114.675272998073</v>
      </c>
      <c r="BB34" s="49">
        <f t="shared" si="317"/>
        <v>11336.968778458035</v>
      </c>
      <c r="BC34" s="49">
        <f t="shared" si="317"/>
        <v>11563.708154027196</v>
      </c>
      <c r="BD34" s="49">
        <f t="shared" si="317"/>
        <v>11794.982317107741</v>
      </c>
      <c r="BE34" s="49">
        <f t="shared" si="317"/>
        <v>12030.881963449896</v>
      </c>
      <c r="BF34" s="49">
        <f t="shared" si="317"/>
        <v>12271.499602718894</v>
      </c>
      <c r="BG34" s="49">
        <f t="shared" si="317"/>
        <v>12516.929594773272</v>
      </c>
      <c r="BH34" s="49">
        <f t="shared" si="317"/>
        <v>12767.268186668738</v>
      </c>
      <c r="BI34" s="49">
        <f t="shared" si="317"/>
        <v>13022.613550402113</v>
      </c>
      <c r="BJ34" s="49">
        <f t="shared" si="317"/>
        <v>13283.065821410155</v>
      </c>
      <c r="BK34" s="49">
        <f t="shared" si="317"/>
        <v>13548.727137838358</v>
      </c>
    </row>
    <row r="35" spans="1:63">
      <c r="A35" s="1" t="s">
        <v>23</v>
      </c>
      <c r="B35" t="s">
        <v>20</v>
      </c>
      <c r="C35" s="5">
        <v>0</v>
      </c>
      <c r="D35" s="45">
        <v>0.05</v>
      </c>
      <c r="E35" s="45">
        <f>D35</f>
        <v>0.05</v>
      </c>
      <c r="F35" s="45">
        <f t="shared" ref="F35:BK35" si="318">E35</f>
        <v>0.05</v>
      </c>
      <c r="G35" s="45">
        <f t="shared" si="318"/>
        <v>0.05</v>
      </c>
      <c r="H35" s="45">
        <f t="shared" si="318"/>
        <v>0.05</v>
      </c>
      <c r="I35" s="45">
        <f t="shared" si="318"/>
        <v>0.05</v>
      </c>
      <c r="J35" s="45">
        <f t="shared" si="318"/>
        <v>0.05</v>
      </c>
      <c r="K35" s="45">
        <f t="shared" si="318"/>
        <v>0.05</v>
      </c>
      <c r="L35" s="45">
        <f t="shared" si="318"/>
        <v>0.05</v>
      </c>
      <c r="M35" s="45">
        <f t="shared" si="318"/>
        <v>0.05</v>
      </c>
      <c r="N35" s="45">
        <f t="shared" si="318"/>
        <v>0.05</v>
      </c>
      <c r="O35" s="45">
        <f t="shared" si="318"/>
        <v>0.05</v>
      </c>
      <c r="P35" s="45">
        <f t="shared" si="318"/>
        <v>0.05</v>
      </c>
      <c r="Q35" s="45">
        <f t="shared" si="318"/>
        <v>0.05</v>
      </c>
      <c r="R35" s="45">
        <f t="shared" si="318"/>
        <v>0.05</v>
      </c>
      <c r="S35" s="45">
        <f t="shared" si="318"/>
        <v>0.05</v>
      </c>
      <c r="T35" s="45">
        <f t="shared" si="318"/>
        <v>0.05</v>
      </c>
      <c r="U35" s="45">
        <f t="shared" si="318"/>
        <v>0.05</v>
      </c>
      <c r="V35" s="45">
        <f t="shared" si="318"/>
        <v>0.05</v>
      </c>
      <c r="W35" s="45">
        <f t="shared" si="318"/>
        <v>0.05</v>
      </c>
      <c r="X35" s="45">
        <f t="shared" si="318"/>
        <v>0.05</v>
      </c>
      <c r="Y35" s="45">
        <f t="shared" si="318"/>
        <v>0.05</v>
      </c>
      <c r="Z35" s="45">
        <f t="shared" si="318"/>
        <v>0.05</v>
      </c>
      <c r="AA35" s="45">
        <f t="shared" si="318"/>
        <v>0.05</v>
      </c>
      <c r="AB35" s="45">
        <f t="shared" si="318"/>
        <v>0.05</v>
      </c>
      <c r="AC35" s="45">
        <f t="shared" si="318"/>
        <v>0.05</v>
      </c>
      <c r="AD35" s="45">
        <f t="shared" si="318"/>
        <v>0.05</v>
      </c>
      <c r="AE35" s="45">
        <f t="shared" si="318"/>
        <v>0.05</v>
      </c>
      <c r="AF35" s="45">
        <f t="shared" si="318"/>
        <v>0.05</v>
      </c>
      <c r="AG35" s="45">
        <f t="shared" si="318"/>
        <v>0.05</v>
      </c>
      <c r="AH35" s="45">
        <f t="shared" si="318"/>
        <v>0.05</v>
      </c>
      <c r="AI35" s="45">
        <f t="shared" si="318"/>
        <v>0.05</v>
      </c>
      <c r="AJ35" s="45">
        <f t="shared" si="318"/>
        <v>0.05</v>
      </c>
      <c r="AK35" s="45">
        <f t="shared" si="318"/>
        <v>0.05</v>
      </c>
      <c r="AL35" s="45">
        <f t="shared" si="318"/>
        <v>0.05</v>
      </c>
      <c r="AM35" s="45">
        <f t="shared" si="318"/>
        <v>0.05</v>
      </c>
      <c r="AN35" s="45">
        <f t="shared" si="318"/>
        <v>0.05</v>
      </c>
      <c r="AO35" s="45">
        <f t="shared" si="318"/>
        <v>0.05</v>
      </c>
      <c r="AP35" s="45">
        <f t="shared" si="318"/>
        <v>0.05</v>
      </c>
      <c r="AQ35" s="45">
        <f t="shared" si="318"/>
        <v>0.05</v>
      </c>
      <c r="AR35" s="45">
        <f t="shared" si="318"/>
        <v>0.05</v>
      </c>
      <c r="AS35" s="45">
        <f t="shared" si="318"/>
        <v>0.05</v>
      </c>
      <c r="AT35" s="45">
        <f t="shared" si="318"/>
        <v>0.05</v>
      </c>
      <c r="AU35" s="45">
        <f t="shared" si="318"/>
        <v>0.05</v>
      </c>
      <c r="AV35" s="45">
        <f t="shared" si="318"/>
        <v>0.05</v>
      </c>
      <c r="AW35" s="45">
        <f t="shared" si="318"/>
        <v>0.05</v>
      </c>
      <c r="AX35" s="45">
        <f t="shared" si="318"/>
        <v>0.05</v>
      </c>
      <c r="AY35" s="45">
        <f t="shared" si="318"/>
        <v>0.05</v>
      </c>
      <c r="AZ35" s="45">
        <f t="shared" si="318"/>
        <v>0.05</v>
      </c>
      <c r="BA35" s="45">
        <f t="shared" si="318"/>
        <v>0.05</v>
      </c>
      <c r="BB35" s="45">
        <f t="shared" si="318"/>
        <v>0.05</v>
      </c>
      <c r="BC35" s="45">
        <f t="shared" si="318"/>
        <v>0.05</v>
      </c>
      <c r="BD35" s="45">
        <f t="shared" si="318"/>
        <v>0.05</v>
      </c>
      <c r="BE35" s="45">
        <f t="shared" si="318"/>
        <v>0.05</v>
      </c>
      <c r="BF35" s="45">
        <f t="shared" si="318"/>
        <v>0.05</v>
      </c>
      <c r="BG35" s="45">
        <f t="shared" si="318"/>
        <v>0.05</v>
      </c>
      <c r="BH35" s="45">
        <f t="shared" si="318"/>
        <v>0.05</v>
      </c>
      <c r="BI35" s="45">
        <f t="shared" si="318"/>
        <v>0.05</v>
      </c>
      <c r="BJ35" s="45">
        <f t="shared" si="318"/>
        <v>0.05</v>
      </c>
      <c r="BK35" s="45">
        <f t="shared" si="318"/>
        <v>0.05</v>
      </c>
    </row>
    <row r="36" spans="1:63">
      <c r="A36" s="1" t="s">
        <v>43</v>
      </c>
      <c r="B36" s="40" t="s">
        <v>44</v>
      </c>
      <c r="C36" s="5">
        <v>0</v>
      </c>
      <c r="D36" s="45">
        <v>2</v>
      </c>
      <c r="E36" s="45">
        <f>D36</f>
        <v>2</v>
      </c>
      <c r="F36" s="45">
        <f t="shared" ref="F36:BK36" si="319">E36</f>
        <v>2</v>
      </c>
      <c r="G36" s="45">
        <f t="shared" si="319"/>
        <v>2</v>
      </c>
      <c r="H36" s="45">
        <f t="shared" si="319"/>
        <v>2</v>
      </c>
      <c r="I36" s="45">
        <f t="shared" si="319"/>
        <v>2</v>
      </c>
      <c r="J36" s="45">
        <f t="shared" si="319"/>
        <v>2</v>
      </c>
      <c r="K36" s="45">
        <f t="shared" si="319"/>
        <v>2</v>
      </c>
      <c r="L36" s="45">
        <f t="shared" si="319"/>
        <v>2</v>
      </c>
      <c r="M36" s="45">
        <f t="shared" si="319"/>
        <v>2</v>
      </c>
      <c r="N36" s="45">
        <f t="shared" si="319"/>
        <v>2</v>
      </c>
      <c r="O36" s="45">
        <f t="shared" si="319"/>
        <v>2</v>
      </c>
      <c r="P36" s="45">
        <f t="shared" si="319"/>
        <v>2</v>
      </c>
      <c r="Q36" s="45">
        <f t="shared" si="319"/>
        <v>2</v>
      </c>
      <c r="R36" s="45">
        <f t="shared" si="319"/>
        <v>2</v>
      </c>
      <c r="S36" s="45">
        <f t="shared" si="319"/>
        <v>2</v>
      </c>
      <c r="T36" s="45">
        <f t="shared" si="319"/>
        <v>2</v>
      </c>
      <c r="U36" s="45">
        <f t="shared" si="319"/>
        <v>2</v>
      </c>
      <c r="V36" s="45">
        <f t="shared" si="319"/>
        <v>2</v>
      </c>
      <c r="W36" s="45">
        <f t="shared" si="319"/>
        <v>2</v>
      </c>
      <c r="X36" s="45">
        <f t="shared" si="319"/>
        <v>2</v>
      </c>
      <c r="Y36" s="45">
        <f t="shared" si="319"/>
        <v>2</v>
      </c>
      <c r="Z36" s="45">
        <f t="shared" si="319"/>
        <v>2</v>
      </c>
      <c r="AA36" s="45">
        <f t="shared" si="319"/>
        <v>2</v>
      </c>
      <c r="AB36" s="45">
        <f t="shared" si="319"/>
        <v>2</v>
      </c>
      <c r="AC36" s="45">
        <f t="shared" si="319"/>
        <v>2</v>
      </c>
      <c r="AD36" s="45">
        <f t="shared" si="319"/>
        <v>2</v>
      </c>
      <c r="AE36" s="45">
        <f t="shared" si="319"/>
        <v>2</v>
      </c>
      <c r="AF36" s="45">
        <f t="shared" si="319"/>
        <v>2</v>
      </c>
      <c r="AG36" s="45">
        <f t="shared" si="319"/>
        <v>2</v>
      </c>
      <c r="AH36" s="45">
        <f t="shared" si="319"/>
        <v>2</v>
      </c>
      <c r="AI36" s="45">
        <f t="shared" si="319"/>
        <v>2</v>
      </c>
      <c r="AJ36" s="45">
        <f t="shared" si="319"/>
        <v>2</v>
      </c>
      <c r="AK36" s="45">
        <f t="shared" si="319"/>
        <v>2</v>
      </c>
      <c r="AL36" s="45">
        <f t="shared" si="319"/>
        <v>2</v>
      </c>
      <c r="AM36" s="45">
        <f t="shared" si="319"/>
        <v>2</v>
      </c>
      <c r="AN36" s="45">
        <f t="shared" si="319"/>
        <v>2</v>
      </c>
      <c r="AO36" s="45">
        <f t="shared" si="319"/>
        <v>2</v>
      </c>
      <c r="AP36" s="45">
        <f t="shared" si="319"/>
        <v>2</v>
      </c>
      <c r="AQ36" s="45">
        <f t="shared" si="319"/>
        <v>2</v>
      </c>
      <c r="AR36" s="45">
        <f t="shared" si="319"/>
        <v>2</v>
      </c>
      <c r="AS36" s="45">
        <f t="shared" si="319"/>
        <v>2</v>
      </c>
      <c r="AT36" s="45">
        <f t="shared" si="319"/>
        <v>2</v>
      </c>
      <c r="AU36" s="45">
        <f t="shared" si="319"/>
        <v>2</v>
      </c>
      <c r="AV36" s="45">
        <f t="shared" si="319"/>
        <v>2</v>
      </c>
      <c r="AW36" s="45">
        <f t="shared" si="319"/>
        <v>2</v>
      </c>
      <c r="AX36" s="45">
        <f t="shared" si="319"/>
        <v>2</v>
      </c>
      <c r="AY36" s="45">
        <f t="shared" si="319"/>
        <v>2</v>
      </c>
      <c r="AZ36" s="45">
        <f t="shared" si="319"/>
        <v>2</v>
      </c>
      <c r="BA36" s="45">
        <f t="shared" si="319"/>
        <v>2</v>
      </c>
      <c r="BB36" s="45">
        <f t="shared" si="319"/>
        <v>2</v>
      </c>
      <c r="BC36" s="45">
        <f t="shared" si="319"/>
        <v>2</v>
      </c>
      <c r="BD36" s="45">
        <f t="shared" si="319"/>
        <v>2</v>
      </c>
      <c r="BE36" s="45">
        <f t="shared" si="319"/>
        <v>2</v>
      </c>
      <c r="BF36" s="45">
        <f t="shared" si="319"/>
        <v>2</v>
      </c>
      <c r="BG36" s="45">
        <f t="shared" si="319"/>
        <v>2</v>
      </c>
      <c r="BH36" s="45">
        <f t="shared" si="319"/>
        <v>2</v>
      </c>
      <c r="BI36" s="45">
        <f t="shared" si="319"/>
        <v>2</v>
      </c>
      <c r="BJ36" s="45">
        <f t="shared" si="319"/>
        <v>2</v>
      </c>
      <c r="BK36" s="45">
        <f t="shared" si="319"/>
        <v>2</v>
      </c>
    </row>
    <row r="37" spans="1:63">
      <c r="A37" s="17" t="s">
        <v>23</v>
      </c>
      <c r="B37" s="18" t="s">
        <v>14</v>
      </c>
      <c r="C37" s="19">
        <v>0</v>
      </c>
      <c r="D37" s="54">
        <f>C3*(D35/100)</f>
        <v>5265</v>
      </c>
      <c r="E37" s="54">
        <f>D37*(1+(E36/100))</f>
        <v>5370.3</v>
      </c>
      <c r="F37" s="54">
        <f t="shared" ref="F37:BK37" si="320">E37*(1+(F36/100))</f>
        <v>5477.7060000000001</v>
      </c>
      <c r="G37" s="54">
        <f t="shared" si="320"/>
        <v>5587.2601199999999</v>
      </c>
      <c r="H37" s="54">
        <f t="shared" si="320"/>
        <v>5699.0053224000003</v>
      </c>
      <c r="I37" s="54">
        <f t="shared" si="320"/>
        <v>5812.9854288480001</v>
      </c>
      <c r="J37" s="54">
        <f t="shared" si="320"/>
        <v>5929.2451374249604</v>
      </c>
      <c r="K37" s="54">
        <f t="shared" si="320"/>
        <v>6047.8300401734596</v>
      </c>
      <c r="L37" s="54">
        <f t="shared" si="320"/>
        <v>6168.7866409769285</v>
      </c>
      <c r="M37" s="54">
        <f t="shared" si="320"/>
        <v>6292.1623737964674</v>
      </c>
      <c r="N37" s="54">
        <f t="shared" si="320"/>
        <v>6418.0056212723966</v>
      </c>
      <c r="O37" s="54">
        <f t="shared" si="320"/>
        <v>6546.3657336978449</v>
      </c>
      <c r="P37" s="54">
        <f t="shared" si="320"/>
        <v>6677.2930483718019</v>
      </c>
      <c r="Q37" s="54">
        <f t="shared" si="320"/>
        <v>6810.8389093392379</v>
      </c>
      <c r="R37" s="54">
        <f t="shared" si="320"/>
        <v>6947.0556875260227</v>
      </c>
      <c r="S37" s="54">
        <f t="shared" si="320"/>
        <v>7085.996801276543</v>
      </c>
      <c r="T37" s="54">
        <f t="shared" si="320"/>
        <v>7227.7167373020739</v>
      </c>
      <c r="U37" s="54">
        <f t="shared" si="320"/>
        <v>7372.2710720481155</v>
      </c>
      <c r="V37" s="54">
        <f t="shared" si="320"/>
        <v>7519.7164934890779</v>
      </c>
      <c r="W37" s="54">
        <f t="shared" si="320"/>
        <v>7670.1108233588593</v>
      </c>
      <c r="X37" s="54">
        <f t="shared" si="320"/>
        <v>7823.5130398260362</v>
      </c>
      <c r="Y37" s="54">
        <f t="shared" si="320"/>
        <v>7979.9833006225572</v>
      </c>
      <c r="Z37" s="54">
        <f t="shared" si="320"/>
        <v>8139.5829666350082</v>
      </c>
      <c r="AA37" s="54">
        <f t="shared" si="320"/>
        <v>8302.3746259677082</v>
      </c>
      <c r="AB37" s="54">
        <f t="shared" si="320"/>
        <v>8468.4221184870621</v>
      </c>
      <c r="AC37" s="54">
        <f t="shared" si="320"/>
        <v>8637.7905608568035</v>
      </c>
      <c r="AD37" s="54">
        <f t="shared" si="320"/>
        <v>8810.546372073939</v>
      </c>
      <c r="AE37" s="54">
        <f t="shared" si="320"/>
        <v>8986.7572995154187</v>
      </c>
      <c r="AF37" s="54">
        <f t="shared" si="320"/>
        <v>9166.492445505728</v>
      </c>
      <c r="AG37" s="54">
        <f t="shared" si="320"/>
        <v>9349.8222944158424</v>
      </c>
      <c r="AH37" s="54">
        <f t="shared" si="320"/>
        <v>9536.8187403041593</v>
      </c>
      <c r="AI37" s="54">
        <f t="shared" si="320"/>
        <v>9727.5551151102427</v>
      </c>
      <c r="AJ37" s="54">
        <f t="shared" si="320"/>
        <v>9922.1062174124472</v>
      </c>
      <c r="AK37" s="54">
        <f t="shared" si="320"/>
        <v>10120.548341760696</v>
      </c>
      <c r="AL37" s="54">
        <f t="shared" si="320"/>
        <v>10322.95930859591</v>
      </c>
      <c r="AM37" s="54">
        <f t="shared" si="320"/>
        <v>10529.418494767828</v>
      </c>
      <c r="AN37" s="54">
        <f t="shared" si="320"/>
        <v>10740.006864663184</v>
      </c>
      <c r="AO37" s="54">
        <f t="shared" si="320"/>
        <v>10954.807001956447</v>
      </c>
      <c r="AP37" s="54">
        <f t="shared" si="320"/>
        <v>11173.903141995577</v>
      </c>
      <c r="AQ37" s="54">
        <f t="shared" si="320"/>
        <v>11397.381204835488</v>
      </c>
      <c r="AR37" s="54">
        <f t="shared" si="320"/>
        <v>11625.328828932199</v>
      </c>
      <c r="AS37" s="54">
        <f t="shared" si="320"/>
        <v>11857.835405510843</v>
      </c>
      <c r="AT37" s="54">
        <f t="shared" si="320"/>
        <v>12094.99211362106</v>
      </c>
      <c r="AU37" s="54">
        <f t="shared" si="320"/>
        <v>12336.891955893481</v>
      </c>
      <c r="AV37" s="54">
        <f t="shared" si="320"/>
        <v>12583.629795011351</v>
      </c>
      <c r="AW37" s="54">
        <f t="shared" si="320"/>
        <v>12835.302390911578</v>
      </c>
      <c r="AX37" s="54">
        <f t="shared" si="320"/>
        <v>13092.00843872981</v>
      </c>
      <c r="AY37" s="54">
        <f t="shared" si="320"/>
        <v>13353.848607504407</v>
      </c>
      <c r="AZ37" s="54">
        <f t="shared" si="320"/>
        <v>13620.925579654497</v>
      </c>
      <c r="BA37" s="54">
        <f t="shared" si="320"/>
        <v>13893.344091247587</v>
      </c>
      <c r="BB37" s="54">
        <f t="shared" si="320"/>
        <v>14171.210973072539</v>
      </c>
      <c r="BC37" s="54">
        <f t="shared" si="320"/>
        <v>14454.63519253399</v>
      </c>
      <c r="BD37" s="54">
        <f t="shared" si="320"/>
        <v>14743.727896384669</v>
      </c>
      <c r="BE37" s="54">
        <f t="shared" si="320"/>
        <v>15038.602454312362</v>
      </c>
      <c r="BF37" s="54">
        <f t="shared" si="320"/>
        <v>15339.374503398609</v>
      </c>
      <c r="BG37" s="54">
        <f t="shared" si="320"/>
        <v>15646.161993466581</v>
      </c>
      <c r="BH37" s="54">
        <f t="shared" si="320"/>
        <v>15959.085233335913</v>
      </c>
      <c r="BI37" s="54">
        <f t="shared" si="320"/>
        <v>16278.266938002631</v>
      </c>
      <c r="BJ37" s="54">
        <f t="shared" si="320"/>
        <v>16603.832276762685</v>
      </c>
      <c r="BK37" s="54">
        <f t="shared" si="320"/>
        <v>16935.908922297938</v>
      </c>
    </row>
    <row r="38" spans="1:63">
      <c r="A38" s="17" t="s">
        <v>25</v>
      </c>
      <c r="B38" s="18" t="s">
        <v>14</v>
      </c>
      <c r="C38" s="19">
        <v>0</v>
      </c>
      <c r="D38" s="54">
        <f>D37+D34+D32+D29+D26</f>
        <v>223727</v>
      </c>
      <c r="E38" s="54">
        <f t="shared" ref="E38:R38" si="321">E37+E34+E32+E29+E26</f>
        <v>222337.54</v>
      </c>
      <c r="F38" s="54">
        <f t="shared" si="321"/>
        <v>221043.57079999999</v>
      </c>
      <c r="G38" s="54">
        <f t="shared" si="321"/>
        <v>219844.71661600002</v>
      </c>
      <c r="H38" s="54">
        <f t="shared" si="321"/>
        <v>218740.64526031999</v>
      </c>
      <c r="I38" s="54">
        <f t="shared" si="321"/>
        <v>213223.51644657709</v>
      </c>
      <c r="J38" s="54">
        <f t="shared" si="321"/>
        <v>207980.93901206666</v>
      </c>
      <c r="K38" s="54">
        <f t="shared" si="321"/>
        <v>203007.30265548365</v>
      </c>
      <c r="L38" s="54">
        <f t="shared" si="321"/>
        <v>198297.18509464958</v>
      </c>
      <c r="M38" s="54">
        <f t="shared" si="321"/>
        <v>193845.34856230795</v>
      </c>
      <c r="N38" s="54">
        <f t="shared" si="321"/>
        <v>189646.73641144537</v>
      </c>
      <c r="O38" s="54">
        <f t="shared" si="321"/>
        <v>185696.46982832451</v>
      </c>
      <c r="P38" s="54">
        <f t="shared" si="321"/>
        <v>181989.84465147389</v>
      </c>
      <c r="Q38" s="54">
        <f t="shared" si="321"/>
        <v>178522.32829493989</v>
      </c>
      <c r="R38" s="54">
        <f t="shared" si="321"/>
        <v>175289.55677416531</v>
      </c>
      <c r="S38" s="54">
        <f t="shared" ref="S38:AU38" si="322">S37+S34+S32+S29+S26</f>
        <v>175970.32975810734</v>
      </c>
      <c r="T38" s="54">
        <f t="shared" si="322"/>
        <v>176730.29410310817</v>
      </c>
      <c r="U38" s="54">
        <f t="shared" si="322"/>
        <v>177569.9943845119</v>
      </c>
      <c r="V38" s="54">
        <f t="shared" si="322"/>
        <v>178490.01502219139</v>
      </c>
      <c r="W38" s="54">
        <f t="shared" si="322"/>
        <v>179490.98074341833</v>
      </c>
      <c r="X38" s="54">
        <f t="shared" si="322"/>
        <v>180573.55706902163</v>
      </c>
      <c r="Y38" s="54">
        <f t="shared" si="322"/>
        <v>181738.45082324074</v>
      </c>
      <c r="Z38" s="54">
        <f t="shared" si="322"/>
        <v>182986.41066769545</v>
      </c>
      <c r="AA38" s="54">
        <f t="shared" si="322"/>
        <v>184318.22765990975</v>
      </c>
      <c r="AB38" s="54">
        <f t="shared" si="322"/>
        <v>185734.73583684428</v>
      </c>
      <c r="AC38" s="54">
        <f t="shared" si="322"/>
        <v>187236.81282390951</v>
      </c>
      <c r="AD38" s="54">
        <f t="shared" si="322"/>
        <v>188825.38046994829</v>
      </c>
      <c r="AE38" s="54">
        <f t="shared" si="322"/>
        <v>190501.40550869453</v>
      </c>
      <c r="AF38" s="54">
        <f t="shared" si="322"/>
        <v>192265.90024723401</v>
      </c>
      <c r="AG38" s="54">
        <f t="shared" si="322"/>
        <v>194119.92328201039</v>
      </c>
      <c r="AH38" s="54">
        <f t="shared" si="322"/>
        <v>196064.58024294008</v>
      </c>
      <c r="AI38" s="54">
        <f t="shared" si="322"/>
        <v>198101.02456621866</v>
      </c>
      <c r="AJ38" s="54">
        <f t="shared" si="322"/>
        <v>200230.45829642154</v>
      </c>
      <c r="AK38" s="54">
        <f t="shared" si="322"/>
        <v>202454.13291852284</v>
      </c>
      <c r="AL38" s="54">
        <f t="shared" si="322"/>
        <v>204773.3502204768</v>
      </c>
      <c r="AM38" s="54">
        <f t="shared" si="322"/>
        <v>207189.46318702836</v>
      </c>
      <c r="AN38" s="54">
        <f t="shared" si="322"/>
        <v>209703.87692544112</v>
      </c>
      <c r="AO38" s="54">
        <f t="shared" si="322"/>
        <v>212318.04962385492</v>
      </c>
      <c r="AP38" s="54">
        <f t="shared" si="322"/>
        <v>215033.49354300695</v>
      </c>
      <c r="AQ38" s="54">
        <f t="shared" si="322"/>
        <v>217851.77604207554</v>
      </c>
      <c r="AR38" s="54">
        <f t="shared" si="322"/>
        <v>220774.52063943041</v>
      </c>
      <c r="AS38" s="54">
        <f t="shared" si="322"/>
        <v>223803.40810909722</v>
      </c>
      <c r="AT38" s="54">
        <f t="shared" si="322"/>
        <v>226940.17761377184</v>
      </c>
      <c r="AU38" s="54">
        <f t="shared" si="322"/>
        <v>230186.62787524465</v>
      </c>
      <c r="AV38" s="54">
        <f t="shared" ref="AV38:BK38" si="323">AV37+AV34+AV32+AV29+AV26</f>
        <v>233544.61838312412</v>
      </c>
      <c r="AW38" s="54">
        <f t="shared" si="323"/>
        <v>237016.07064277574</v>
      </c>
      <c r="AX38" s="54">
        <f t="shared" si="323"/>
        <v>240602.96946342132</v>
      </c>
      <c r="AY38" s="54">
        <f t="shared" si="323"/>
        <v>244307.3642873739</v>
      </c>
      <c r="AZ38" s="54">
        <f t="shared" si="323"/>
        <v>248131.37056141329</v>
      </c>
      <c r="BA38" s="54">
        <f t="shared" si="323"/>
        <v>252077.17115133803</v>
      </c>
      <c r="BB38" s="54">
        <f t="shared" si="323"/>
        <v>256147.0178007629</v>
      </c>
      <c r="BC38" s="54">
        <f t="shared" si="323"/>
        <v>260343.23263526216</v>
      </c>
      <c r="BD38" s="54">
        <f t="shared" si="323"/>
        <v>264668.20971299394</v>
      </c>
      <c r="BE38" s="54">
        <f t="shared" si="323"/>
        <v>269124.41662297543</v>
      </c>
      <c r="BF38" s="54">
        <f t="shared" si="323"/>
        <v>273714.39613221365</v>
      </c>
      <c r="BG38" s="54">
        <f t="shared" si="323"/>
        <v>278440.76788293361</v>
      </c>
      <c r="BH38" s="54">
        <f t="shared" si="323"/>
        <v>283306.23014118412</v>
      </c>
      <c r="BI38" s="54">
        <f t="shared" si="323"/>
        <v>288313.56159813766</v>
      </c>
      <c r="BJ38" s="54">
        <f t="shared" si="323"/>
        <v>293465.62322544417</v>
      </c>
      <c r="BK38" s="54">
        <f t="shared" si="323"/>
        <v>298765.36018603528</v>
      </c>
    </row>
    <row r="39" spans="1:63">
      <c r="A39" s="1" t="s">
        <v>27</v>
      </c>
      <c r="B39" s="24" t="s">
        <v>20</v>
      </c>
      <c r="C39" s="25" t="s">
        <v>28</v>
      </c>
      <c r="D39" s="47">
        <v>1.4</v>
      </c>
      <c r="E39" s="47">
        <v>3.4</v>
      </c>
      <c r="F39" s="47">
        <v>3.4</v>
      </c>
      <c r="G39" s="47">
        <v>3.4</v>
      </c>
      <c r="H39" s="47">
        <v>3.4</v>
      </c>
      <c r="I39" s="47">
        <v>3.4</v>
      </c>
      <c r="J39" s="47">
        <v>3.4</v>
      </c>
      <c r="K39" s="47">
        <v>3.4</v>
      </c>
      <c r="L39" s="47">
        <v>3.4</v>
      </c>
      <c r="M39" s="47">
        <v>3.4</v>
      </c>
      <c r="N39" s="47">
        <v>3.4</v>
      </c>
      <c r="O39" s="47">
        <v>3.4</v>
      </c>
      <c r="P39" s="47">
        <v>3.4</v>
      </c>
      <c r="Q39" s="47">
        <v>3.4</v>
      </c>
      <c r="R39" s="47">
        <v>3.4</v>
      </c>
      <c r="S39" s="47">
        <v>3.4</v>
      </c>
      <c r="T39" s="47">
        <v>3.4</v>
      </c>
      <c r="U39" s="47">
        <v>3.4</v>
      </c>
      <c r="V39" s="47">
        <v>3.4</v>
      </c>
      <c r="W39" s="47">
        <v>3.4</v>
      </c>
      <c r="X39" s="47">
        <v>3.4</v>
      </c>
      <c r="Y39" s="47">
        <v>3.4</v>
      </c>
      <c r="Z39" s="47">
        <v>3.4</v>
      </c>
      <c r="AA39" s="47">
        <v>3.4</v>
      </c>
      <c r="AB39" s="47">
        <v>3.4</v>
      </c>
      <c r="AC39" s="47">
        <v>3.4</v>
      </c>
      <c r="AD39" s="47">
        <v>3.4</v>
      </c>
      <c r="AE39" s="47">
        <v>3.4</v>
      </c>
      <c r="AF39" s="47">
        <v>3.4</v>
      </c>
      <c r="AG39" s="47">
        <v>3.4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0</v>
      </c>
      <c r="AS39" s="50">
        <v>0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  <c r="AZ39" s="50">
        <v>0</v>
      </c>
      <c r="BA39" s="50">
        <v>0</v>
      </c>
      <c r="BB39" s="50">
        <v>0</v>
      </c>
      <c r="BC39" s="50">
        <v>0</v>
      </c>
      <c r="BD39" s="50">
        <v>0</v>
      </c>
      <c r="BE39" s="50">
        <v>0</v>
      </c>
      <c r="BF39" s="50">
        <v>0</v>
      </c>
      <c r="BG39" s="50">
        <v>0</v>
      </c>
      <c r="BH39" s="50">
        <v>0</v>
      </c>
      <c r="BI39" s="50">
        <v>0</v>
      </c>
      <c r="BJ39" s="50">
        <v>0</v>
      </c>
      <c r="BK39" s="50">
        <v>0</v>
      </c>
    </row>
    <row r="40" spans="1:63" s="31" customFormat="1">
      <c r="A40" s="17" t="s">
        <v>27</v>
      </c>
      <c r="B40" s="18" t="s">
        <v>14</v>
      </c>
      <c r="C40" s="19">
        <v>0</v>
      </c>
      <c r="D40" s="54">
        <f>C3*(D39/100)</f>
        <v>147419.99999999997</v>
      </c>
      <c r="E40" s="54">
        <f>C3*(E39/100)</f>
        <v>358020</v>
      </c>
      <c r="F40" s="54">
        <f>$E$40</f>
        <v>358020</v>
      </c>
      <c r="G40" s="54">
        <f t="shared" ref="G40:AG40" si="324">$E$40</f>
        <v>358020</v>
      </c>
      <c r="H40" s="54">
        <f t="shared" si="324"/>
        <v>358020</v>
      </c>
      <c r="I40" s="54">
        <f t="shared" si="324"/>
        <v>358020</v>
      </c>
      <c r="J40" s="54">
        <f t="shared" si="324"/>
        <v>358020</v>
      </c>
      <c r="K40" s="54">
        <f t="shared" si="324"/>
        <v>358020</v>
      </c>
      <c r="L40" s="54">
        <f t="shared" si="324"/>
        <v>358020</v>
      </c>
      <c r="M40" s="54">
        <f t="shared" si="324"/>
        <v>358020</v>
      </c>
      <c r="N40" s="54">
        <f t="shared" si="324"/>
        <v>358020</v>
      </c>
      <c r="O40" s="54">
        <f t="shared" si="324"/>
        <v>358020</v>
      </c>
      <c r="P40" s="54">
        <f t="shared" si="324"/>
        <v>358020</v>
      </c>
      <c r="Q40" s="54">
        <f t="shared" si="324"/>
        <v>358020</v>
      </c>
      <c r="R40" s="54">
        <f t="shared" si="324"/>
        <v>358020</v>
      </c>
      <c r="S40" s="54">
        <f t="shared" si="324"/>
        <v>358020</v>
      </c>
      <c r="T40" s="54">
        <f t="shared" si="324"/>
        <v>358020</v>
      </c>
      <c r="U40" s="54">
        <f t="shared" si="324"/>
        <v>358020</v>
      </c>
      <c r="V40" s="54">
        <f t="shared" si="324"/>
        <v>358020</v>
      </c>
      <c r="W40" s="54">
        <f t="shared" si="324"/>
        <v>358020</v>
      </c>
      <c r="X40" s="54">
        <f t="shared" si="324"/>
        <v>358020</v>
      </c>
      <c r="Y40" s="54">
        <f t="shared" si="324"/>
        <v>358020</v>
      </c>
      <c r="Z40" s="54">
        <f t="shared" si="324"/>
        <v>358020</v>
      </c>
      <c r="AA40" s="54">
        <f t="shared" si="324"/>
        <v>358020</v>
      </c>
      <c r="AB40" s="54">
        <f t="shared" si="324"/>
        <v>358020</v>
      </c>
      <c r="AC40" s="54">
        <f t="shared" si="324"/>
        <v>358020</v>
      </c>
      <c r="AD40" s="54">
        <f t="shared" si="324"/>
        <v>358020</v>
      </c>
      <c r="AE40" s="54">
        <f t="shared" si="324"/>
        <v>358020</v>
      </c>
      <c r="AF40" s="54">
        <f t="shared" si="324"/>
        <v>358020</v>
      </c>
      <c r="AG40" s="54">
        <f t="shared" si="324"/>
        <v>358020</v>
      </c>
      <c r="AH40" s="54">
        <f t="shared" ref="AH40:AI40" si="325">10530000*(AH39/100)</f>
        <v>0</v>
      </c>
      <c r="AI40" s="54">
        <f t="shared" si="325"/>
        <v>0</v>
      </c>
      <c r="AJ40" s="54">
        <f t="shared" ref="AJ40" si="326">10530000*(AJ39/100)</f>
        <v>0</v>
      </c>
      <c r="AK40" s="54">
        <f t="shared" ref="AK40" si="327">10530000*(AK39/100)</f>
        <v>0</v>
      </c>
      <c r="AL40" s="54">
        <f t="shared" ref="AL40" si="328">10530000*(AL39/100)</f>
        <v>0</v>
      </c>
      <c r="AM40" s="54">
        <f t="shared" ref="AM40" si="329">10530000*(AM39/100)</f>
        <v>0</v>
      </c>
      <c r="AN40" s="54">
        <f t="shared" ref="AN40" si="330">10530000*(AN39/100)</f>
        <v>0</v>
      </c>
      <c r="AO40" s="54">
        <f t="shared" ref="AO40" si="331">10530000*(AO39/100)</f>
        <v>0</v>
      </c>
      <c r="AP40" s="54">
        <f t="shared" ref="AP40" si="332">10530000*(AP39/100)</f>
        <v>0</v>
      </c>
      <c r="AQ40" s="54">
        <f t="shared" ref="AQ40" si="333">10530000*(AQ39/100)</f>
        <v>0</v>
      </c>
      <c r="AR40" s="54">
        <f t="shared" ref="AR40" si="334">10530000*(AR39/100)</f>
        <v>0</v>
      </c>
      <c r="AS40" s="54">
        <f t="shared" ref="AS40" si="335">10530000*(AS39/100)</f>
        <v>0</v>
      </c>
      <c r="AT40" s="54">
        <f t="shared" ref="AT40" si="336">10530000*(AT39/100)</f>
        <v>0</v>
      </c>
      <c r="AU40" s="54">
        <f t="shared" ref="AU40" si="337">10530000*(AU39/100)</f>
        <v>0</v>
      </c>
      <c r="AV40" s="54">
        <f t="shared" ref="AV40" si="338">10530000*(AV39/100)</f>
        <v>0</v>
      </c>
      <c r="AW40" s="54">
        <f t="shared" ref="AW40" si="339">10530000*(AW39/100)</f>
        <v>0</v>
      </c>
      <c r="AX40" s="54">
        <f t="shared" ref="AX40" si="340">10530000*(AX39/100)</f>
        <v>0</v>
      </c>
      <c r="AY40" s="54">
        <f t="shared" ref="AY40" si="341">10530000*(AY39/100)</f>
        <v>0</v>
      </c>
      <c r="AZ40" s="54">
        <f t="shared" ref="AZ40" si="342">10530000*(AZ39/100)</f>
        <v>0</v>
      </c>
      <c r="BA40" s="54">
        <f t="shared" ref="BA40" si="343">10530000*(BA39/100)</f>
        <v>0</v>
      </c>
      <c r="BB40" s="54">
        <f t="shared" ref="BB40" si="344">10530000*(BB39/100)</f>
        <v>0</v>
      </c>
      <c r="BC40" s="54">
        <f t="shared" ref="BC40" si="345">10530000*(BC39/100)</f>
        <v>0</v>
      </c>
      <c r="BD40" s="54">
        <f t="shared" ref="BD40" si="346">10530000*(BD39/100)</f>
        <v>0</v>
      </c>
      <c r="BE40" s="54">
        <f t="shared" ref="BE40" si="347">10530000*(BE39/100)</f>
        <v>0</v>
      </c>
      <c r="BF40" s="54">
        <f t="shared" ref="BF40" si="348">10530000*(BF39/100)</f>
        <v>0</v>
      </c>
      <c r="BG40" s="54">
        <f t="shared" ref="BG40" si="349">10530000*(BG39/100)</f>
        <v>0</v>
      </c>
      <c r="BH40" s="54">
        <f t="shared" ref="BH40" si="350">10530000*(BH39/100)</f>
        <v>0</v>
      </c>
      <c r="BI40" s="54">
        <f t="shared" ref="BI40" si="351">10530000*(BI39/100)</f>
        <v>0</v>
      </c>
      <c r="BJ40" s="54">
        <f t="shared" ref="BJ40:BK40" si="352">10530000*(BJ39/100)</f>
        <v>0</v>
      </c>
      <c r="BK40" s="54">
        <f t="shared" si="352"/>
        <v>0</v>
      </c>
    </row>
    <row r="41" spans="1:63" s="37" customFormat="1">
      <c r="A41" s="33" t="s">
        <v>40</v>
      </c>
      <c r="B41" s="24" t="s">
        <v>20</v>
      </c>
      <c r="C41" s="38" t="s">
        <v>41</v>
      </c>
      <c r="D41" s="47">
        <v>1.6666666666666667</v>
      </c>
      <c r="E41" s="47">
        <v>1.6666666666666667</v>
      </c>
      <c r="F41" s="47">
        <v>1.6666666666666667</v>
      </c>
      <c r="G41" s="47">
        <v>1.6666666666666667</v>
      </c>
      <c r="H41" s="47">
        <v>1.6666666666666667</v>
      </c>
      <c r="I41" s="47">
        <v>1.6666666666666667</v>
      </c>
      <c r="J41" s="47">
        <v>1.6666666666666667</v>
      </c>
      <c r="K41" s="47">
        <v>1.6666666666666667</v>
      </c>
      <c r="L41" s="47">
        <v>1.6666666666666667</v>
      </c>
      <c r="M41" s="47">
        <v>1.6666666666666667</v>
      </c>
      <c r="N41" s="47">
        <v>1.6666666666666667</v>
      </c>
      <c r="O41" s="47">
        <v>1.6666666666666667</v>
      </c>
      <c r="P41" s="47">
        <v>1.6666666666666667</v>
      </c>
      <c r="Q41" s="47">
        <v>1.6666666666666667</v>
      </c>
      <c r="R41" s="47">
        <v>1.6666666666666667</v>
      </c>
      <c r="S41" s="47">
        <v>1.6666666666666667</v>
      </c>
      <c r="T41" s="47">
        <v>1.6666666666666667</v>
      </c>
      <c r="U41" s="47">
        <v>1.6666666666666667</v>
      </c>
      <c r="V41" s="47">
        <v>1.6666666666666667</v>
      </c>
      <c r="W41" s="47">
        <v>1.6666666666666667</v>
      </c>
      <c r="X41" s="47">
        <v>1.6666666666666667</v>
      </c>
      <c r="Y41" s="47">
        <v>1.6666666666666667</v>
      </c>
      <c r="Z41" s="47">
        <v>1.6666666666666667</v>
      </c>
      <c r="AA41" s="47">
        <v>1.6666666666666667</v>
      </c>
      <c r="AB41" s="47">
        <v>1.6666666666666667</v>
      </c>
      <c r="AC41" s="47">
        <v>1.6666666666666667</v>
      </c>
      <c r="AD41" s="47">
        <v>1.6666666666666667</v>
      </c>
      <c r="AE41" s="47">
        <v>1.6666666666666667</v>
      </c>
      <c r="AF41" s="47">
        <v>1.6666666666666667</v>
      </c>
      <c r="AG41" s="47">
        <v>1.6666666666666667</v>
      </c>
      <c r="AH41" s="47">
        <v>1.6666666666666667</v>
      </c>
      <c r="AI41" s="47">
        <v>1.6666666666666667</v>
      </c>
      <c r="AJ41" s="47">
        <v>1.6666666666666667</v>
      </c>
      <c r="AK41" s="47">
        <v>1.6666666666666667</v>
      </c>
      <c r="AL41" s="47">
        <v>1.6666666666666667</v>
      </c>
      <c r="AM41" s="47">
        <v>1.6666666666666667</v>
      </c>
      <c r="AN41" s="47">
        <v>1.6666666666666667</v>
      </c>
      <c r="AO41" s="47">
        <v>1.6666666666666667</v>
      </c>
      <c r="AP41" s="47">
        <v>1.6666666666666667</v>
      </c>
      <c r="AQ41" s="47">
        <v>1.6666666666666667</v>
      </c>
      <c r="AR41" s="47">
        <v>1.6666666666666667</v>
      </c>
      <c r="AS41" s="47">
        <v>1.6666666666666667</v>
      </c>
      <c r="AT41" s="47">
        <v>1.6666666666666667</v>
      </c>
      <c r="AU41" s="47">
        <v>1.6666666666666667</v>
      </c>
      <c r="AV41" s="47">
        <v>1.6666666666666667</v>
      </c>
      <c r="AW41" s="47">
        <v>1.6666666666666667</v>
      </c>
      <c r="AX41" s="47">
        <v>1.6666666666666667</v>
      </c>
      <c r="AY41" s="47">
        <v>1.6666666666666667</v>
      </c>
      <c r="AZ41" s="47">
        <v>1.6666666666666667</v>
      </c>
      <c r="BA41" s="47">
        <v>1.6666666666666667</v>
      </c>
      <c r="BB41" s="47">
        <v>1.6666666666666667</v>
      </c>
      <c r="BC41" s="47">
        <v>1.6666666666666667</v>
      </c>
      <c r="BD41" s="47">
        <v>1.6666666666666667</v>
      </c>
      <c r="BE41" s="47">
        <v>1.6666666666666667</v>
      </c>
      <c r="BF41" s="47">
        <v>1.6666666666666667</v>
      </c>
      <c r="BG41" s="47">
        <v>1.6666666666666667</v>
      </c>
      <c r="BH41" s="47">
        <v>1.6666666666666667</v>
      </c>
      <c r="BI41" s="47">
        <v>1.6666666666666667</v>
      </c>
      <c r="BJ41" s="47">
        <v>1.6666666666666667</v>
      </c>
      <c r="BK41" s="47">
        <v>1.6666666666666667</v>
      </c>
    </row>
    <row r="42" spans="1:63" s="7" customFormat="1" ht="15.75" thickBot="1">
      <c r="A42" s="3" t="s">
        <v>40</v>
      </c>
      <c r="B42" s="16" t="s">
        <v>14</v>
      </c>
      <c r="C42" s="13">
        <v>0</v>
      </c>
      <c r="D42" s="51">
        <f>C3*D41/100</f>
        <v>175500</v>
      </c>
      <c r="E42" s="51">
        <f>$D$42</f>
        <v>175500</v>
      </c>
      <c r="F42" s="51">
        <f t="shared" ref="F42:BK42" si="353">$D$42</f>
        <v>175500</v>
      </c>
      <c r="G42" s="51">
        <f t="shared" si="353"/>
        <v>175500</v>
      </c>
      <c r="H42" s="51">
        <f t="shared" si="353"/>
        <v>175500</v>
      </c>
      <c r="I42" s="51">
        <f t="shared" si="353"/>
        <v>175500</v>
      </c>
      <c r="J42" s="51">
        <f t="shared" si="353"/>
        <v>175500</v>
      </c>
      <c r="K42" s="51">
        <f t="shared" si="353"/>
        <v>175500</v>
      </c>
      <c r="L42" s="51">
        <f t="shared" si="353"/>
        <v>175500</v>
      </c>
      <c r="M42" s="51">
        <f t="shared" si="353"/>
        <v>175500</v>
      </c>
      <c r="N42" s="51">
        <f t="shared" si="353"/>
        <v>175500</v>
      </c>
      <c r="O42" s="51">
        <f t="shared" si="353"/>
        <v>175500</v>
      </c>
      <c r="P42" s="51">
        <f t="shared" si="353"/>
        <v>175500</v>
      </c>
      <c r="Q42" s="51">
        <f t="shared" si="353"/>
        <v>175500</v>
      </c>
      <c r="R42" s="51">
        <f t="shared" si="353"/>
        <v>175500</v>
      </c>
      <c r="S42" s="51">
        <f t="shared" si="353"/>
        <v>175500</v>
      </c>
      <c r="T42" s="51">
        <f t="shared" si="353"/>
        <v>175500</v>
      </c>
      <c r="U42" s="51">
        <f t="shared" si="353"/>
        <v>175500</v>
      </c>
      <c r="V42" s="51">
        <f t="shared" si="353"/>
        <v>175500</v>
      </c>
      <c r="W42" s="51">
        <f t="shared" si="353"/>
        <v>175500</v>
      </c>
      <c r="X42" s="51">
        <f t="shared" si="353"/>
        <v>175500</v>
      </c>
      <c r="Y42" s="51">
        <f t="shared" si="353"/>
        <v>175500</v>
      </c>
      <c r="Z42" s="51">
        <f t="shared" si="353"/>
        <v>175500</v>
      </c>
      <c r="AA42" s="51">
        <f t="shared" si="353"/>
        <v>175500</v>
      </c>
      <c r="AB42" s="51">
        <f t="shared" si="353"/>
        <v>175500</v>
      </c>
      <c r="AC42" s="51">
        <f t="shared" si="353"/>
        <v>175500</v>
      </c>
      <c r="AD42" s="51">
        <f t="shared" si="353"/>
        <v>175500</v>
      </c>
      <c r="AE42" s="51">
        <f t="shared" si="353"/>
        <v>175500</v>
      </c>
      <c r="AF42" s="51">
        <f t="shared" si="353"/>
        <v>175500</v>
      </c>
      <c r="AG42" s="51">
        <f t="shared" si="353"/>
        <v>175500</v>
      </c>
      <c r="AH42" s="51">
        <f t="shared" si="353"/>
        <v>175500</v>
      </c>
      <c r="AI42" s="51">
        <f t="shared" si="353"/>
        <v>175500</v>
      </c>
      <c r="AJ42" s="51">
        <f t="shared" si="353"/>
        <v>175500</v>
      </c>
      <c r="AK42" s="51">
        <f t="shared" si="353"/>
        <v>175500</v>
      </c>
      <c r="AL42" s="51">
        <f t="shared" si="353"/>
        <v>175500</v>
      </c>
      <c r="AM42" s="51">
        <f t="shared" si="353"/>
        <v>175500</v>
      </c>
      <c r="AN42" s="51">
        <f t="shared" si="353"/>
        <v>175500</v>
      </c>
      <c r="AO42" s="51">
        <f t="shared" si="353"/>
        <v>175500</v>
      </c>
      <c r="AP42" s="51">
        <f t="shared" si="353"/>
        <v>175500</v>
      </c>
      <c r="AQ42" s="51">
        <f t="shared" si="353"/>
        <v>175500</v>
      </c>
      <c r="AR42" s="51">
        <f t="shared" si="353"/>
        <v>175500</v>
      </c>
      <c r="AS42" s="51">
        <f t="shared" si="353"/>
        <v>175500</v>
      </c>
      <c r="AT42" s="51">
        <f t="shared" si="353"/>
        <v>175500</v>
      </c>
      <c r="AU42" s="51">
        <f t="shared" si="353"/>
        <v>175500</v>
      </c>
      <c r="AV42" s="51">
        <f t="shared" si="353"/>
        <v>175500</v>
      </c>
      <c r="AW42" s="51">
        <f t="shared" si="353"/>
        <v>175500</v>
      </c>
      <c r="AX42" s="51">
        <f t="shared" si="353"/>
        <v>175500</v>
      </c>
      <c r="AY42" s="51">
        <f t="shared" si="353"/>
        <v>175500</v>
      </c>
      <c r="AZ42" s="51">
        <f t="shared" si="353"/>
        <v>175500</v>
      </c>
      <c r="BA42" s="51">
        <f t="shared" si="353"/>
        <v>175500</v>
      </c>
      <c r="BB42" s="51">
        <f t="shared" si="353"/>
        <v>175500</v>
      </c>
      <c r="BC42" s="51">
        <f t="shared" si="353"/>
        <v>175500</v>
      </c>
      <c r="BD42" s="51">
        <f t="shared" si="353"/>
        <v>175500</v>
      </c>
      <c r="BE42" s="51">
        <f t="shared" si="353"/>
        <v>175500</v>
      </c>
      <c r="BF42" s="51">
        <f t="shared" si="353"/>
        <v>175500</v>
      </c>
      <c r="BG42" s="51">
        <f t="shared" si="353"/>
        <v>175500</v>
      </c>
      <c r="BH42" s="51">
        <f t="shared" si="353"/>
        <v>175500</v>
      </c>
      <c r="BI42" s="51">
        <f t="shared" si="353"/>
        <v>175500</v>
      </c>
      <c r="BJ42" s="51">
        <f t="shared" si="353"/>
        <v>175500</v>
      </c>
      <c r="BK42" s="51">
        <f t="shared" si="353"/>
        <v>175500</v>
      </c>
    </row>
    <row r="43" spans="1:63" ht="15.75" thickBot="1">
      <c r="A43" s="3" t="s">
        <v>24</v>
      </c>
      <c r="B43" s="16" t="s">
        <v>14</v>
      </c>
      <c r="C43" s="13">
        <v>0</v>
      </c>
      <c r="D43" s="51">
        <f>D42+D38</f>
        <v>399227</v>
      </c>
      <c r="E43" s="51">
        <f t="shared" ref="E43:BK43" si="354">E42+E38</f>
        <v>397837.54000000004</v>
      </c>
      <c r="F43" s="51">
        <f t="shared" si="354"/>
        <v>396543.57079999999</v>
      </c>
      <c r="G43" s="51">
        <f t="shared" si="354"/>
        <v>395344.71661600005</v>
      </c>
      <c r="H43" s="51">
        <f t="shared" si="354"/>
        <v>394240.64526031999</v>
      </c>
      <c r="I43" s="51">
        <f t="shared" si="354"/>
        <v>388723.51644657709</v>
      </c>
      <c r="J43" s="51">
        <f t="shared" si="354"/>
        <v>383480.93901206669</v>
      </c>
      <c r="K43" s="51">
        <f t="shared" si="354"/>
        <v>378507.30265548365</v>
      </c>
      <c r="L43" s="51">
        <f t="shared" si="354"/>
        <v>373797.18509464955</v>
      </c>
      <c r="M43" s="51">
        <f t="shared" si="354"/>
        <v>369345.34856230795</v>
      </c>
      <c r="N43" s="51">
        <f t="shared" si="354"/>
        <v>365146.73641144537</v>
      </c>
      <c r="O43" s="51">
        <f t="shared" si="354"/>
        <v>361196.46982832451</v>
      </c>
      <c r="P43" s="51">
        <f t="shared" si="354"/>
        <v>357489.84465147392</v>
      </c>
      <c r="Q43" s="51">
        <f t="shared" si="354"/>
        <v>354022.32829493989</v>
      </c>
      <c r="R43" s="51">
        <f t="shared" si="354"/>
        <v>350789.55677416531</v>
      </c>
      <c r="S43" s="51">
        <f t="shared" si="354"/>
        <v>351470.32975810731</v>
      </c>
      <c r="T43" s="51">
        <f t="shared" si="354"/>
        <v>352230.29410310817</v>
      </c>
      <c r="U43" s="51">
        <f t="shared" si="354"/>
        <v>353069.9943845119</v>
      </c>
      <c r="V43" s="51">
        <f t="shared" si="354"/>
        <v>353990.01502219139</v>
      </c>
      <c r="W43" s="51">
        <f t="shared" si="354"/>
        <v>354990.98074341833</v>
      </c>
      <c r="X43" s="51">
        <f t="shared" si="354"/>
        <v>356073.55706902163</v>
      </c>
      <c r="Y43" s="51">
        <f t="shared" si="354"/>
        <v>357238.45082324074</v>
      </c>
      <c r="Z43" s="51">
        <f t="shared" si="354"/>
        <v>358486.41066769545</v>
      </c>
      <c r="AA43" s="51">
        <f t="shared" si="354"/>
        <v>359818.22765990975</v>
      </c>
      <c r="AB43" s="51">
        <f t="shared" si="354"/>
        <v>361234.73583684431</v>
      </c>
      <c r="AC43" s="51">
        <f t="shared" si="354"/>
        <v>362736.81282390951</v>
      </c>
      <c r="AD43" s="51">
        <f t="shared" si="354"/>
        <v>364325.38046994829</v>
      </c>
      <c r="AE43" s="51">
        <f t="shared" si="354"/>
        <v>366001.40550869453</v>
      </c>
      <c r="AF43" s="51">
        <f t="shared" si="354"/>
        <v>367765.90024723404</v>
      </c>
      <c r="AG43" s="51">
        <f t="shared" si="354"/>
        <v>369619.92328201036</v>
      </c>
      <c r="AH43" s="51">
        <f t="shared" si="354"/>
        <v>371564.58024294011</v>
      </c>
      <c r="AI43" s="51">
        <f t="shared" si="354"/>
        <v>373601.02456621866</v>
      </c>
      <c r="AJ43" s="51">
        <f t="shared" si="354"/>
        <v>375730.45829642157</v>
      </c>
      <c r="AK43" s="51">
        <f t="shared" si="354"/>
        <v>377954.13291852281</v>
      </c>
      <c r="AL43" s="51">
        <f t="shared" si="354"/>
        <v>380273.3502204768</v>
      </c>
      <c r="AM43" s="51">
        <f t="shared" si="354"/>
        <v>382689.46318702836</v>
      </c>
      <c r="AN43" s="51">
        <f t="shared" si="354"/>
        <v>385203.87692544109</v>
      </c>
      <c r="AO43" s="51">
        <f t="shared" si="354"/>
        <v>387818.04962385492</v>
      </c>
      <c r="AP43" s="51">
        <f t="shared" si="354"/>
        <v>390533.49354300695</v>
      </c>
      <c r="AQ43" s="51">
        <f t="shared" si="354"/>
        <v>393351.77604207554</v>
      </c>
      <c r="AR43" s="51">
        <f t="shared" si="354"/>
        <v>396274.52063943038</v>
      </c>
      <c r="AS43" s="51">
        <f t="shared" si="354"/>
        <v>399303.40810909722</v>
      </c>
      <c r="AT43" s="51">
        <f t="shared" si="354"/>
        <v>402440.17761377187</v>
      </c>
      <c r="AU43" s="51">
        <f t="shared" si="354"/>
        <v>405686.62787524465</v>
      </c>
      <c r="AV43" s="51">
        <f t="shared" si="354"/>
        <v>409044.61838312412</v>
      </c>
      <c r="AW43" s="51">
        <f t="shared" si="354"/>
        <v>412516.07064277574</v>
      </c>
      <c r="AX43" s="51">
        <f t="shared" si="354"/>
        <v>416102.96946342132</v>
      </c>
      <c r="AY43" s="51">
        <f t="shared" si="354"/>
        <v>419807.3642873739</v>
      </c>
      <c r="AZ43" s="51">
        <f t="shared" si="354"/>
        <v>423631.37056141329</v>
      </c>
      <c r="BA43" s="51">
        <f t="shared" si="354"/>
        <v>427577.17115133803</v>
      </c>
      <c r="BB43" s="51">
        <f t="shared" si="354"/>
        <v>431647.0178007629</v>
      </c>
      <c r="BC43" s="51">
        <f t="shared" si="354"/>
        <v>435843.23263526219</v>
      </c>
      <c r="BD43" s="51">
        <f t="shared" si="354"/>
        <v>440168.20971299394</v>
      </c>
      <c r="BE43" s="51">
        <f t="shared" si="354"/>
        <v>444624.41662297543</v>
      </c>
      <c r="BF43" s="51">
        <f t="shared" si="354"/>
        <v>449214.39613221365</v>
      </c>
      <c r="BG43" s="51">
        <f t="shared" si="354"/>
        <v>453940.76788293361</v>
      </c>
      <c r="BH43" s="51">
        <f t="shared" si="354"/>
        <v>458806.23014118412</v>
      </c>
      <c r="BI43" s="51">
        <f t="shared" si="354"/>
        <v>463813.56159813766</v>
      </c>
      <c r="BJ43" s="51">
        <f t="shared" si="354"/>
        <v>468965.62322544417</v>
      </c>
      <c r="BK43" s="51">
        <f t="shared" si="354"/>
        <v>474265.36018603528</v>
      </c>
    </row>
    <row r="44" spans="1:63">
      <c r="A44" s="2" t="s">
        <v>36</v>
      </c>
      <c r="B44" s="18" t="s">
        <v>14</v>
      </c>
      <c r="C44" s="8">
        <v>0</v>
      </c>
      <c r="D44" s="62">
        <f t="shared" ref="D44:AI44" si="355">D19-D43</f>
        <v>464917</v>
      </c>
      <c r="E44" s="62">
        <f t="shared" si="355"/>
        <v>483589.33999999997</v>
      </c>
      <c r="F44" s="62">
        <f t="shared" si="355"/>
        <v>502511.84680000006</v>
      </c>
      <c r="G44" s="62">
        <f t="shared" si="355"/>
        <v>521691.80933600001</v>
      </c>
      <c r="H44" s="62">
        <f t="shared" si="355"/>
        <v>541136.61121072015</v>
      </c>
      <c r="I44" s="62">
        <f t="shared" si="355"/>
        <v>579145.51316567534</v>
      </c>
      <c r="J44" s="62">
        <f t="shared" si="355"/>
        <v>617805.38376445801</v>
      </c>
      <c r="K44" s="62">
        <f t="shared" si="355"/>
        <v>657145.85740003944</v>
      </c>
      <c r="L44" s="62">
        <f t="shared" si="355"/>
        <v>697196.971201921</v>
      </c>
      <c r="M44" s="62">
        <f t="shared" si="355"/>
        <v>737989.1825609298</v>
      </c>
      <c r="N44" s="62">
        <f t="shared" si="355"/>
        <v>779553.38686900772</v>
      </c>
      <c r="O44" s="62">
        <f t="shared" si="355"/>
        <v>821920.93548318313</v>
      </c>
      <c r="P44" s="62">
        <f t="shared" si="355"/>
        <v>865123.65392301837</v>
      </c>
      <c r="Q44" s="62">
        <f t="shared" si="355"/>
        <v>909193.86031093192</v>
      </c>
      <c r="R44" s="62">
        <f t="shared" si="355"/>
        <v>954164.38406491117</v>
      </c>
      <c r="S44" s="62">
        <f t="shared" si="355"/>
        <v>979582.68989775085</v>
      </c>
      <c r="T44" s="62">
        <f t="shared" si="355"/>
        <v>1005443.7859458672</v>
      </c>
      <c r="U44" s="62">
        <f t="shared" si="355"/>
        <v>1031757.567265443</v>
      </c>
      <c r="V44" s="62">
        <f t="shared" si="355"/>
        <v>1058534.0978607628</v>
      </c>
      <c r="W44" s="62">
        <f t="shared" si="355"/>
        <v>1085783.6143971947</v>
      </c>
      <c r="X44" s="62">
        <f t="shared" si="355"/>
        <v>1108761.4983072733</v>
      </c>
      <c r="Y44" s="62">
        <f t="shared" si="355"/>
        <v>1132138.2739934493</v>
      </c>
      <c r="Z44" s="62">
        <f t="shared" si="355"/>
        <v>1155922.8169781975</v>
      </c>
      <c r="AA44" s="62">
        <f t="shared" si="355"/>
        <v>1180124.1528717703</v>
      </c>
      <c r="AB44" s="62">
        <f t="shared" si="355"/>
        <v>1204751.4606383387</v>
      </c>
      <c r="AC44" s="62">
        <f t="shared" si="355"/>
        <v>1229814.0759136465</v>
      </c>
      <c r="AD44" s="62">
        <f t="shared" si="355"/>
        <v>1255321.494375228</v>
      </c>
      <c r="AE44" s="62">
        <f t="shared" si="355"/>
        <v>1281283.3751662548</v>
      </c>
      <c r="AF44" s="62">
        <f t="shared" si="355"/>
        <v>1307709.5443740836</v>
      </c>
      <c r="AG44" s="62">
        <f t="shared" si="355"/>
        <v>1334609.9985646028</v>
      </c>
      <c r="AH44" s="62">
        <f t="shared" si="355"/>
        <v>1361994.9083734746</v>
      </c>
      <c r="AI44" s="62">
        <f t="shared" si="355"/>
        <v>1389874.6221553937</v>
      </c>
      <c r="AJ44" s="62">
        <f t="shared" ref="AJ44:BK44" si="356">AJ19-AJ43</f>
        <v>1418259.6696924926</v>
      </c>
      <c r="AK44" s="62">
        <f t="shared" si="356"/>
        <v>1447160.7659630389</v>
      </c>
      <c r="AL44" s="62">
        <f t="shared" si="356"/>
        <v>1476588.8149715855</v>
      </c>
      <c r="AM44" s="62">
        <f t="shared" si="356"/>
        <v>1506554.9136417443</v>
      </c>
      <c r="AN44" s="62">
        <f t="shared" si="356"/>
        <v>1537070.3557727761</v>
      </c>
      <c r="AO44" s="62">
        <f t="shared" si="356"/>
        <v>1568146.6360611962</v>
      </c>
      <c r="AP44" s="62">
        <f t="shared" si="356"/>
        <v>1599795.4541886146</v>
      </c>
      <c r="AQ44" s="62">
        <f t="shared" si="356"/>
        <v>1632028.7189770478</v>
      </c>
      <c r="AR44" s="62">
        <f t="shared" si="356"/>
        <v>1664858.5526129445</v>
      </c>
      <c r="AS44" s="62">
        <f t="shared" si="356"/>
        <v>1698297.2949411944</v>
      </c>
      <c r="AT44" s="62">
        <f t="shared" si="356"/>
        <v>1732357.5078303949</v>
      </c>
      <c r="AU44" s="62">
        <f t="shared" si="356"/>
        <v>1767051.9796106745</v>
      </c>
      <c r="AV44" s="62">
        <f t="shared" si="356"/>
        <v>1802393.7295853831</v>
      </c>
      <c r="AW44" s="62">
        <f t="shared" si="356"/>
        <v>1838396.0126179704</v>
      </c>
      <c r="AX44" s="62">
        <f t="shared" si="356"/>
        <v>1875072.3237954096</v>
      </c>
      <c r="AY44" s="62">
        <f t="shared" si="356"/>
        <v>1912436.4031695027</v>
      </c>
      <c r="AZ44" s="62">
        <f t="shared" si="356"/>
        <v>1950502.2405774703</v>
      </c>
      <c r="BA44" s="62">
        <f t="shared" si="356"/>
        <v>1989284.0805431926</v>
      </c>
      <c r="BB44" s="62">
        <f t="shared" si="356"/>
        <v>2028796.4272605274</v>
      </c>
      <c r="BC44" s="62">
        <f t="shared" si="356"/>
        <v>2069054.0496601232</v>
      </c>
      <c r="BD44" s="62">
        <f t="shared" si="356"/>
        <v>2110071.9865611685</v>
      </c>
      <c r="BE44" s="62">
        <f t="shared" si="356"/>
        <v>2151865.5519095398</v>
      </c>
      <c r="BF44" s="62">
        <f t="shared" si="356"/>
        <v>2194450.3401038209</v>
      </c>
      <c r="BG44" s="62">
        <f t="shared" si="356"/>
        <v>2237842.2314106906</v>
      </c>
      <c r="BH44" s="62">
        <f t="shared" si="356"/>
        <v>2282057.397471182</v>
      </c>
      <c r="BI44" s="62">
        <f t="shared" si="356"/>
        <v>2327112.3068993455</v>
      </c>
      <c r="BJ44" s="62">
        <f t="shared" si="356"/>
        <v>2373023.7309748577</v>
      </c>
      <c r="BK44" s="62">
        <f t="shared" si="356"/>
        <v>2419808.7494311417</v>
      </c>
    </row>
    <row r="45" spans="1:63" s="36" customFormat="1">
      <c r="A45" s="1" t="s">
        <v>63</v>
      </c>
      <c r="B45" s="21" t="s">
        <v>14</v>
      </c>
      <c r="C45" s="39">
        <v>0</v>
      </c>
      <c r="D45" s="64">
        <f>D19-D38-D40</f>
        <v>492997</v>
      </c>
      <c r="E45" s="64">
        <f t="shared" ref="E45:BK45" si="357">E19-E38-E40</f>
        <v>301069.33999999997</v>
      </c>
      <c r="F45" s="64">
        <f t="shared" si="357"/>
        <v>319991.84680000006</v>
      </c>
      <c r="G45" s="64">
        <f t="shared" si="357"/>
        <v>339171.80933600001</v>
      </c>
      <c r="H45" s="64">
        <f t="shared" si="357"/>
        <v>358616.61121072015</v>
      </c>
      <c r="I45" s="64">
        <f t="shared" si="357"/>
        <v>396625.51316567534</v>
      </c>
      <c r="J45" s="64">
        <f t="shared" si="357"/>
        <v>435285.38376445801</v>
      </c>
      <c r="K45" s="64">
        <f t="shared" si="357"/>
        <v>474625.85740003944</v>
      </c>
      <c r="L45" s="64">
        <f t="shared" si="357"/>
        <v>514676.971201921</v>
      </c>
      <c r="M45" s="64">
        <f t="shared" si="357"/>
        <v>555469.1825609298</v>
      </c>
      <c r="N45" s="64">
        <f t="shared" si="357"/>
        <v>597033.38686900772</v>
      </c>
      <c r="O45" s="64">
        <f t="shared" si="357"/>
        <v>639400.93548318313</v>
      </c>
      <c r="P45" s="64">
        <f t="shared" si="357"/>
        <v>682603.65392301837</v>
      </c>
      <c r="Q45" s="64">
        <f t="shared" si="357"/>
        <v>726673.86031093192</v>
      </c>
      <c r="R45" s="64">
        <f t="shared" si="357"/>
        <v>771644.38406491117</v>
      </c>
      <c r="S45" s="64">
        <f t="shared" si="357"/>
        <v>797062.68989775074</v>
      </c>
      <c r="T45" s="64">
        <f t="shared" si="357"/>
        <v>822923.78594586719</v>
      </c>
      <c r="U45" s="64">
        <f t="shared" si="357"/>
        <v>849237.56726544304</v>
      </c>
      <c r="V45" s="64">
        <f t="shared" si="357"/>
        <v>876014.09786076285</v>
      </c>
      <c r="W45" s="64">
        <f t="shared" si="357"/>
        <v>903263.6143971947</v>
      </c>
      <c r="X45" s="64">
        <f t="shared" si="357"/>
        <v>926241.49830727326</v>
      </c>
      <c r="Y45" s="64">
        <f t="shared" si="357"/>
        <v>949618.27399344929</v>
      </c>
      <c r="Z45" s="64">
        <f t="shared" si="357"/>
        <v>973402.81697819754</v>
      </c>
      <c r="AA45" s="64">
        <f t="shared" si="357"/>
        <v>997604.15287177032</v>
      </c>
      <c r="AB45" s="64">
        <f t="shared" si="357"/>
        <v>1022231.4606383389</v>
      </c>
      <c r="AC45" s="64">
        <f t="shared" si="357"/>
        <v>1047294.0759136465</v>
      </c>
      <c r="AD45" s="64">
        <f t="shared" si="357"/>
        <v>1072801.494375228</v>
      </c>
      <c r="AE45" s="64">
        <f t="shared" si="357"/>
        <v>1098763.3751662548</v>
      </c>
      <c r="AF45" s="64">
        <f t="shared" si="357"/>
        <v>1125189.5443740836</v>
      </c>
      <c r="AG45" s="64">
        <f t="shared" si="357"/>
        <v>1152089.9985646028</v>
      </c>
      <c r="AH45" s="64">
        <f t="shared" si="357"/>
        <v>1537494.9083734748</v>
      </c>
      <c r="AI45" s="64">
        <f t="shared" si="357"/>
        <v>1565374.6221553937</v>
      </c>
      <c r="AJ45" s="64">
        <f t="shared" si="357"/>
        <v>1593759.6696924926</v>
      </c>
      <c r="AK45" s="64">
        <f t="shared" si="357"/>
        <v>1622660.7659630387</v>
      </c>
      <c r="AL45" s="64">
        <f t="shared" si="357"/>
        <v>1652088.8149715855</v>
      </c>
      <c r="AM45" s="64">
        <f t="shared" si="357"/>
        <v>1682054.9136417443</v>
      </c>
      <c r="AN45" s="64">
        <f t="shared" si="357"/>
        <v>1712570.3557727761</v>
      </c>
      <c r="AO45" s="64">
        <f t="shared" si="357"/>
        <v>1743646.6360611962</v>
      </c>
      <c r="AP45" s="64">
        <f t="shared" si="357"/>
        <v>1775295.4541886146</v>
      </c>
      <c r="AQ45" s="64">
        <f t="shared" si="357"/>
        <v>1807528.7189770478</v>
      </c>
      <c r="AR45" s="64">
        <f t="shared" si="357"/>
        <v>1840358.5526129445</v>
      </c>
      <c r="AS45" s="64">
        <f t="shared" si="357"/>
        <v>1873797.2949411944</v>
      </c>
      <c r="AT45" s="64">
        <f t="shared" si="357"/>
        <v>1907857.5078303951</v>
      </c>
      <c r="AU45" s="64">
        <f t="shared" si="357"/>
        <v>1942551.9796106745</v>
      </c>
      <c r="AV45" s="64">
        <f t="shared" si="357"/>
        <v>1977893.7295853831</v>
      </c>
      <c r="AW45" s="64">
        <f t="shared" si="357"/>
        <v>2013896.0126179704</v>
      </c>
      <c r="AX45" s="64">
        <f t="shared" si="357"/>
        <v>2050572.3237954096</v>
      </c>
      <c r="AY45" s="64">
        <f t="shared" si="357"/>
        <v>2087936.4031695027</v>
      </c>
      <c r="AZ45" s="64">
        <f t="shared" si="357"/>
        <v>2126002.24057747</v>
      </c>
      <c r="BA45" s="64">
        <f t="shared" si="357"/>
        <v>2164784.0805431926</v>
      </c>
      <c r="BB45" s="64">
        <f t="shared" si="357"/>
        <v>2204296.4272605274</v>
      </c>
      <c r="BC45" s="64">
        <f t="shared" si="357"/>
        <v>2244554.0496601234</v>
      </c>
      <c r="BD45" s="64">
        <f t="shared" si="357"/>
        <v>2285571.9865611685</v>
      </c>
      <c r="BE45" s="64">
        <f t="shared" si="357"/>
        <v>2327365.5519095398</v>
      </c>
      <c r="BF45" s="64">
        <f t="shared" si="357"/>
        <v>2369950.3401038209</v>
      </c>
      <c r="BG45" s="64">
        <f t="shared" si="357"/>
        <v>2413342.2314106906</v>
      </c>
      <c r="BH45" s="64">
        <f t="shared" si="357"/>
        <v>2457557.397471182</v>
      </c>
      <c r="BI45" s="64">
        <f t="shared" si="357"/>
        <v>2502612.3068993455</v>
      </c>
      <c r="BJ45" s="64">
        <f t="shared" si="357"/>
        <v>2548523.7309748577</v>
      </c>
      <c r="BK45" s="64">
        <f t="shared" si="357"/>
        <v>2595308.7494311417</v>
      </c>
    </row>
    <row r="46" spans="1:63" s="36" customFormat="1">
      <c r="A46" s="1" t="s">
        <v>64</v>
      </c>
      <c r="B46" s="21" t="s">
        <v>14</v>
      </c>
      <c r="C46" s="39">
        <v>0</v>
      </c>
      <c r="D46" s="64">
        <f>D45</f>
        <v>492997</v>
      </c>
      <c r="E46" s="64">
        <f>IF((E45)&gt;0,IF((D47+E45)&gt;0,E45+D47,0),E45)</f>
        <v>301069.33999999997</v>
      </c>
      <c r="F46" s="64">
        <f t="shared" ref="F46:BK46" si="358">IF((F45)&gt;0,IF((E47+F45)&gt;0,F45+E47,0),F45)</f>
        <v>319991.84680000006</v>
      </c>
      <c r="G46" s="64">
        <f t="shared" si="358"/>
        <v>339171.80933600001</v>
      </c>
      <c r="H46" s="64">
        <f t="shared" si="358"/>
        <v>358616.61121072015</v>
      </c>
      <c r="I46" s="64">
        <f t="shared" si="358"/>
        <v>396625.51316567534</v>
      </c>
      <c r="J46" s="64">
        <f t="shared" si="358"/>
        <v>435285.38376445801</v>
      </c>
      <c r="K46" s="64">
        <f t="shared" si="358"/>
        <v>474625.85740003944</v>
      </c>
      <c r="L46" s="64">
        <f t="shared" si="358"/>
        <v>514676.971201921</v>
      </c>
      <c r="M46" s="64">
        <f t="shared" si="358"/>
        <v>555469.1825609298</v>
      </c>
      <c r="N46" s="64">
        <f t="shared" si="358"/>
        <v>597033.38686900772</v>
      </c>
      <c r="O46" s="64">
        <f t="shared" si="358"/>
        <v>639400.93548318313</v>
      </c>
      <c r="P46" s="64">
        <f t="shared" si="358"/>
        <v>682603.65392301837</v>
      </c>
      <c r="Q46" s="64">
        <f t="shared" si="358"/>
        <v>726673.86031093192</v>
      </c>
      <c r="R46" s="64">
        <f t="shared" si="358"/>
        <v>771644.38406491117</v>
      </c>
      <c r="S46" s="64">
        <f t="shared" si="358"/>
        <v>797062.68989775074</v>
      </c>
      <c r="T46" s="64">
        <f t="shared" si="358"/>
        <v>822923.78594586719</v>
      </c>
      <c r="U46" s="64">
        <f t="shared" si="358"/>
        <v>849237.56726544304</v>
      </c>
      <c r="V46" s="64">
        <f t="shared" si="358"/>
        <v>876014.09786076285</v>
      </c>
      <c r="W46" s="64">
        <f t="shared" si="358"/>
        <v>903263.6143971947</v>
      </c>
      <c r="X46" s="64">
        <f t="shared" si="358"/>
        <v>926241.49830727326</v>
      </c>
      <c r="Y46" s="64">
        <f t="shared" si="358"/>
        <v>949618.27399344929</v>
      </c>
      <c r="Z46" s="64">
        <f t="shared" si="358"/>
        <v>973402.81697819754</v>
      </c>
      <c r="AA46" s="64">
        <f t="shared" si="358"/>
        <v>997604.15287177032</v>
      </c>
      <c r="AB46" s="64">
        <f t="shared" si="358"/>
        <v>1022231.4606383389</v>
      </c>
      <c r="AC46" s="64">
        <f t="shared" si="358"/>
        <v>1047294.0759136465</v>
      </c>
      <c r="AD46" s="64">
        <f t="shared" si="358"/>
        <v>1072801.494375228</v>
      </c>
      <c r="AE46" s="64">
        <f t="shared" si="358"/>
        <v>1098763.3751662548</v>
      </c>
      <c r="AF46" s="64">
        <f t="shared" si="358"/>
        <v>1125189.5443740836</v>
      </c>
      <c r="AG46" s="64">
        <f t="shared" si="358"/>
        <v>1152089.9985646028</v>
      </c>
      <c r="AH46" s="64">
        <f t="shared" si="358"/>
        <v>1537494.9083734748</v>
      </c>
      <c r="AI46" s="64">
        <f t="shared" si="358"/>
        <v>1565374.6221553937</v>
      </c>
      <c r="AJ46" s="64">
        <f t="shared" si="358"/>
        <v>1593759.6696924926</v>
      </c>
      <c r="AK46" s="64">
        <f t="shared" si="358"/>
        <v>1622660.7659630387</v>
      </c>
      <c r="AL46" s="64">
        <f t="shared" si="358"/>
        <v>1652088.8149715855</v>
      </c>
      <c r="AM46" s="64">
        <f t="shared" si="358"/>
        <v>1682054.9136417443</v>
      </c>
      <c r="AN46" s="64">
        <f t="shared" si="358"/>
        <v>1712570.3557727761</v>
      </c>
      <c r="AO46" s="64">
        <f t="shared" si="358"/>
        <v>1743646.6360611962</v>
      </c>
      <c r="AP46" s="64">
        <f t="shared" si="358"/>
        <v>1775295.4541886146</v>
      </c>
      <c r="AQ46" s="64">
        <f t="shared" si="358"/>
        <v>1807528.7189770478</v>
      </c>
      <c r="AR46" s="64">
        <f t="shared" si="358"/>
        <v>1840358.5526129445</v>
      </c>
      <c r="AS46" s="64">
        <f t="shared" si="358"/>
        <v>1873797.2949411944</v>
      </c>
      <c r="AT46" s="64">
        <f t="shared" si="358"/>
        <v>1907857.5078303951</v>
      </c>
      <c r="AU46" s="64">
        <f t="shared" si="358"/>
        <v>1942551.9796106745</v>
      </c>
      <c r="AV46" s="64">
        <f t="shared" si="358"/>
        <v>1977893.7295853831</v>
      </c>
      <c r="AW46" s="64">
        <f t="shared" si="358"/>
        <v>2013896.0126179704</v>
      </c>
      <c r="AX46" s="64">
        <f t="shared" si="358"/>
        <v>2050572.3237954096</v>
      </c>
      <c r="AY46" s="64">
        <f t="shared" si="358"/>
        <v>2087936.4031695027</v>
      </c>
      <c r="AZ46" s="64">
        <f t="shared" si="358"/>
        <v>2126002.24057747</v>
      </c>
      <c r="BA46" s="64">
        <f t="shared" si="358"/>
        <v>2164784.0805431926</v>
      </c>
      <c r="BB46" s="64">
        <f t="shared" si="358"/>
        <v>2204296.4272605274</v>
      </c>
      <c r="BC46" s="64">
        <f t="shared" si="358"/>
        <v>2244554.0496601234</v>
      </c>
      <c r="BD46" s="64">
        <f t="shared" si="358"/>
        <v>2285571.9865611685</v>
      </c>
      <c r="BE46" s="64">
        <f t="shared" si="358"/>
        <v>2327365.5519095398</v>
      </c>
      <c r="BF46" s="64">
        <f t="shared" si="358"/>
        <v>2369950.3401038209</v>
      </c>
      <c r="BG46" s="64">
        <f t="shared" si="358"/>
        <v>2413342.2314106906</v>
      </c>
      <c r="BH46" s="64">
        <f t="shared" si="358"/>
        <v>2457557.397471182</v>
      </c>
      <c r="BI46" s="64">
        <f t="shared" si="358"/>
        <v>2502612.3068993455</v>
      </c>
      <c r="BJ46" s="64">
        <f t="shared" si="358"/>
        <v>2548523.7309748577</v>
      </c>
      <c r="BK46" s="64">
        <f t="shared" si="358"/>
        <v>2595308.7494311417</v>
      </c>
    </row>
    <row r="47" spans="1:63" s="36" customFormat="1">
      <c r="A47" s="1" t="s">
        <v>49</v>
      </c>
      <c r="B47" s="21" t="s">
        <v>5</v>
      </c>
      <c r="C47" s="39">
        <v>0</v>
      </c>
      <c r="D47" s="64">
        <f>C47</f>
        <v>0</v>
      </c>
      <c r="E47" s="64">
        <f>IF(E45&lt;0,D47+E45,IF((D47+E45)&lt;0,D47+E45,0))</f>
        <v>0</v>
      </c>
      <c r="F47" s="64">
        <f t="shared" ref="F47:H47" si="359">IF(F45&lt;0,E47+F45,IF((E47+F45)&lt;0,E47+F45,0))</f>
        <v>0</v>
      </c>
      <c r="G47" s="64">
        <f t="shared" si="359"/>
        <v>0</v>
      </c>
      <c r="H47" s="64">
        <f t="shared" si="359"/>
        <v>0</v>
      </c>
      <c r="I47" s="64">
        <f>IF(I45&lt;0,H47+I45-IF(D45&lt;0,D45,0),IF(D45&lt;0,IF(ABS(D45)&lt;ABS(I45),IF(H47+I45&lt;0,H47+I45,0),IF(H47-D45&lt;0,H47-D45,0)),IF(H47&lt;0,H47+I45,0)))</f>
        <v>0</v>
      </c>
      <c r="J47" s="64">
        <f t="shared" ref="J47:BK47" si="360">IF(J45&lt;0,I47+J45-IF(E45&lt;0,E45,0),IF(E45&lt;0,IF(ABS(E45)&lt;ABS(J45),IF(I47+J45&lt;0,I47+J45,0),IF(I47-E45&lt;0,I47-E45,0)),IF(I47&lt;0,I47+J45,0)))</f>
        <v>0</v>
      </c>
      <c r="K47" s="64">
        <f t="shared" si="360"/>
        <v>0</v>
      </c>
      <c r="L47" s="64">
        <f t="shared" si="360"/>
        <v>0</v>
      </c>
      <c r="M47" s="64">
        <f t="shared" si="360"/>
        <v>0</v>
      </c>
      <c r="N47" s="64">
        <f t="shared" si="360"/>
        <v>0</v>
      </c>
      <c r="O47" s="64">
        <f t="shared" si="360"/>
        <v>0</v>
      </c>
      <c r="P47" s="64">
        <f t="shared" si="360"/>
        <v>0</v>
      </c>
      <c r="Q47" s="64">
        <f t="shared" si="360"/>
        <v>0</v>
      </c>
      <c r="R47" s="64">
        <f t="shared" si="360"/>
        <v>0</v>
      </c>
      <c r="S47" s="64">
        <f t="shared" si="360"/>
        <v>0</v>
      </c>
      <c r="T47" s="64">
        <f t="shared" si="360"/>
        <v>0</v>
      </c>
      <c r="U47" s="64">
        <f t="shared" si="360"/>
        <v>0</v>
      </c>
      <c r="V47" s="64">
        <f t="shared" si="360"/>
        <v>0</v>
      </c>
      <c r="W47" s="64">
        <f t="shared" si="360"/>
        <v>0</v>
      </c>
      <c r="X47" s="64">
        <f t="shared" si="360"/>
        <v>0</v>
      </c>
      <c r="Y47" s="64">
        <f t="shared" si="360"/>
        <v>0</v>
      </c>
      <c r="Z47" s="64">
        <f t="shared" si="360"/>
        <v>0</v>
      </c>
      <c r="AA47" s="64">
        <f t="shared" si="360"/>
        <v>0</v>
      </c>
      <c r="AB47" s="64">
        <f t="shared" si="360"/>
        <v>0</v>
      </c>
      <c r="AC47" s="64">
        <f t="shared" si="360"/>
        <v>0</v>
      </c>
      <c r="AD47" s="64">
        <f t="shared" si="360"/>
        <v>0</v>
      </c>
      <c r="AE47" s="64">
        <f t="shared" si="360"/>
        <v>0</v>
      </c>
      <c r="AF47" s="64">
        <f t="shared" si="360"/>
        <v>0</v>
      </c>
      <c r="AG47" s="64">
        <f t="shared" si="360"/>
        <v>0</v>
      </c>
      <c r="AH47" s="64">
        <f t="shared" si="360"/>
        <v>0</v>
      </c>
      <c r="AI47" s="64">
        <f t="shared" si="360"/>
        <v>0</v>
      </c>
      <c r="AJ47" s="64">
        <f t="shared" si="360"/>
        <v>0</v>
      </c>
      <c r="AK47" s="64">
        <f t="shared" si="360"/>
        <v>0</v>
      </c>
      <c r="AL47" s="64">
        <f t="shared" si="360"/>
        <v>0</v>
      </c>
      <c r="AM47" s="64">
        <f t="shared" si="360"/>
        <v>0</v>
      </c>
      <c r="AN47" s="64">
        <f t="shared" si="360"/>
        <v>0</v>
      </c>
      <c r="AO47" s="64">
        <f t="shared" si="360"/>
        <v>0</v>
      </c>
      <c r="AP47" s="64">
        <f t="shared" si="360"/>
        <v>0</v>
      </c>
      <c r="AQ47" s="64">
        <f t="shared" si="360"/>
        <v>0</v>
      </c>
      <c r="AR47" s="64">
        <f t="shared" si="360"/>
        <v>0</v>
      </c>
      <c r="AS47" s="64">
        <f t="shared" si="360"/>
        <v>0</v>
      </c>
      <c r="AT47" s="64">
        <f t="shared" si="360"/>
        <v>0</v>
      </c>
      <c r="AU47" s="64">
        <f t="shared" si="360"/>
        <v>0</v>
      </c>
      <c r="AV47" s="64">
        <f t="shared" si="360"/>
        <v>0</v>
      </c>
      <c r="AW47" s="64">
        <f t="shared" si="360"/>
        <v>0</v>
      </c>
      <c r="AX47" s="64">
        <f t="shared" si="360"/>
        <v>0</v>
      </c>
      <c r="AY47" s="64">
        <f t="shared" si="360"/>
        <v>0</v>
      </c>
      <c r="AZ47" s="64">
        <f t="shared" si="360"/>
        <v>0</v>
      </c>
      <c r="BA47" s="64">
        <f t="shared" si="360"/>
        <v>0</v>
      </c>
      <c r="BB47" s="64">
        <f t="shared" si="360"/>
        <v>0</v>
      </c>
      <c r="BC47" s="64">
        <f t="shared" si="360"/>
        <v>0</v>
      </c>
      <c r="BD47" s="64">
        <f t="shared" si="360"/>
        <v>0</v>
      </c>
      <c r="BE47" s="64">
        <f t="shared" si="360"/>
        <v>0</v>
      </c>
      <c r="BF47" s="64">
        <f t="shared" si="360"/>
        <v>0</v>
      </c>
      <c r="BG47" s="64">
        <f t="shared" si="360"/>
        <v>0</v>
      </c>
      <c r="BH47" s="64">
        <f t="shared" si="360"/>
        <v>0</v>
      </c>
      <c r="BI47" s="64">
        <f t="shared" si="360"/>
        <v>0</v>
      </c>
      <c r="BJ47" s="64">
        <f t="shared" si="360"/>
        <v>0</v>
      </c>
      <c r="BK47" s="64">
        <f t="shared" si="360"/>
        <v>0</v>
      </c>
    </row>
    <row r="48" spans="1:63">
      <c r="A48" s="1" t="s">
        <v>26</v>
      </c>
      <c r="B48" s="21" t="s">
        <v>7</v>
      </c>
      <c r="C48" s="5">
        <v>0</v>
      </c>
      <c r="D48" s="65">
        <v>19</v>
      </c>
      <c r="E48" s="65">
        <v>19</v>
      </c>
      <c r="F48" s="65">
        <v>19</v>
      </c>
      <c r="G48" s="65">
        <v>19</v>
      </c>
      <c r="H48" s="65">
        <v>19</v>
      </c>
      <c r="I48" s="65">
        <v>19</v>
      </c>
      <c r="J48" s="65">
        <v>19</v>
      </c>
      <c r="K48" s="65">
        <v>19</v>
      </c>
      <c r="L48" s="65">
        <v>19</v>
      </c>
      <c r="M48" s="65">
        <v>19</v>
      </c>
      <c r="N48" s="65">
        <v>19</v>
      </c>
      <c r="O48" s="65">
        <v>19</v>
      </c>
      <c r="P48" s="65">
        <v>19</v>
      </c>
      <c r="Q48" s="65">
        <v>19</v>
      </c>
      <c r="R48" s="65">
        <v>19</v>
      </c>
      <c r="S48" s="65">
        <v>19</v>
      </c>
      <c r="T48" s="65">
        <v>19</v>
      </c>
      <c r="U48" s="65">
        <v>19</v>
      </c>
      <c r="V48" s="65">
        <v>19</v>
      </c>
      <c r="W48" s="65">
        <v>19</v>
      </c>
      <c r="X48" s="65">
        <v>19</v>
      </c>
      <c r="Y48" s="65">
        <v>19</v>
      </c>
      <c r="Z48" s="65">
        <v>19</v>
      </c>
      <c r="AA48" s="65">
        <v>19</v>
      </c>
      <c r="AB48" s="65">
        <v>19</v>
      </c>
      <c r="AC48" s="65">
        <v>19</v>
      </c>
      <c r="AD48" s="65">
        <v>19</v>
      </c>
      <c r="AE48" s="65">
        <v>19</v>
      </c>
      <c r="AF48" s="65">
        <v>19</v>
      </c>
      <c r="AG48" s="65">
        <v>19</v>
      </c>
      <c r="AH48" s="65">
        <v>19</v>
      </c>
      <c r="AI48" s="65">
        <v>19</v>
      </c>
      <c r="AJ48" s="65">
        <v>19</v>
      </c>
      <c r="AK48" s="65">
        <v>19</v>
      </c>
      <c r="AL48" s="65">
        <v>19</v>
      </c>
      <c r="AM48" s="65">
        <v>19</v>
      </c>
      <c r="AN48" s="65">
        <v>19</v>
      </c>
      <c r="AO48" s="65">
        <v>19</v>
      </c>
      <c r="AP48" s="65">
        <v>19</v>
      </c>
      <c r="AQ48" s="65">
        <v>19</v>
      </c>
      <c r="AR48" s="65">
        <v>19</v>
      </c>
      <c r="AS48" s="65">
        <v>19</v>
      </c>
      <c r="AT48" s="65">
        <v>19</v>
      </c>
      <c r="AU48" s="65">
        <v>19</v>
      </c>
      <c r="AV48" s="65">
        <v>19</v>
      </c>
      <c r="AW48" s="65">
        <v>19</v>
      </c>
      <c r="AX48" s="65">
        <v>19</v>
      </c>
      <c r="AY48" s="65">
        <v>19</v>
      </c>
      <c r="AZ48" s="65">
        <v>19</v>
      </c>
      <c r="BA48" s="65">
        <v>19</v>
      </c>
      <c r="BB48" s="65">
        <v>19</v>
      </c>
      <c r="BC48" s="65">
        <v>19</v>
      </c>
      <c r="BD48" s="65">
        <v>19</v>
      </c>
      <c r="BE48" s="65">
        <v>19</v>
      </c>
      <c r="BF48" s="65">
        <v>19</v>
      </c>
      <c r="BG48" s="65">
        <v>19</v>
      </c>
      <c r="BH48" s="65">
        <v>19</v>
      </c>
      <c r="BI48" s="65">
        <v>19</v>
      </c>
      <c r="BJ48" s="65">
        <v>19</v>
      </c>
      <c r="BK48" s="65">
        <v>19</v>
      </c>
    </row>
    <row r="49" spans="1:63" ht="15.75" thickBot="1">
      <c r="A49" s="22" t="s">
        <v>26</v>
      </c>
      <c r="B49" s="23" t="s">
        <v>14</v>
      </c>
      <c r="C49" s="13">
        <v>0</v>
      </c>
      <c r="D49" s="66">
        <f>IF(D46&gt;0,D46*D48/100,0)</f>
        <v>93669.43</v>
      </c>
      <c r="E49" s="66">
        <f t="shared" ref="E49:BK49" si="361">IF(E46&gt;0,E46*E48/100,0)</f>
        <v>57203.174599999991</v>
      </c>
      <c r="F49" s="66">
        <f t="shared" si="361"/>
        <v>60798.450892000015</v>
      </c>
      <c r="G49" s="66">
        <f t="shared" si="361"/>
        <v>64442.643773840005</v>
      </c>
      <c r="H49" s="66">
        <f t="shared" si="361"/>
        <v>68137.156130036819</v>
      </c>
      <c r="I49" s="66">
        <f t="shared" si="361"/>
        <v>75358.847501478318</v>
      </c>
      <c r="J49" s="66">
        <f t="shared" si="361"/>
        <v>82704.222915247025</v>
      </c>
      <c r="K49" s="66">
        <f t="shared" si="361"/>
        <v>90178.912906007492</v>
      </c>
      <c r="L49" s="66">
        <f t="shared" si="361"/>
        <v>97788.624528364991</v>
      </c>
      <c r="M49" s="66">
        <f t="shared" si="361"/>
        <v>105539.14468657666</v>
      </c>
      <c r="N49" s="66">
        <f t="shared" si="361"/>
        <v>113436.34350511146</v>
      </c>
      <c r="O49" s="66">
        <f t="shared" si="361"/>
        <v>121486.1777418048</v>
      </c>
      <c r="P49" s="66">
        <f t="shared" si="361"/>
        <v>129694.6942453735</v>
      </c>
      <c r="Q49" s="66">
        <f t="shared" si="361"/>
        <v>138068.03345907707</v>
      </c>
      <c r="R49" s="66">
        <f t="shared" si="361"/>
        <v>146612.4329723331</v>
      </c>
      <c r="S49" s="66">
        <f t="shared" si="361"/>
        <v>151441.91108057264</v>
      </c>
      <c r="T49" s="66">
        <f t="shared" si="361"/>
        <v>156355.51932971476</v>
      </c>
      <c r="U49" s="66">
        <f t="shared" si="361"/>
        <v>161355.13778043416</v>
      </c>
      <c r="V49" s="66">
        <f t="shared" si="361"/>
        <v>166442.67859354493</v>
      </c>
      <c r="W49" s="66">
        <f t="shared" si="361"/>
        <v>171620.08673546699</v>
      </c>
      <c r="X49" s="66">
        <f t="shared" si="361"/>
        <v>175985.8846783819</v>
      </c>
      <c r="Y49" s="66">
        <f t="shared" si="361"/>
        <v>180427.47205875537</v>
      </c>
      <c r="Z49" s="66">
        <f t="shared" si="361"/>
        <v>184946.53522585754</v>
      </c>
      <c r="AA49" s="66">
        <f t="shared" si="361"/>
        <v>189544.78904563637</v>
      </c>
      <c r="AB49" s="66">
        <f t="shared" si="361"/>
        <v>194223.9775212844</v>
      </c>
      <c r="AC49" s="66">
        <f t="shared" si="361"/>
        <v>198985.87442359285</v>
      </c>
      <c r="AD49" s="66">
        <f t="shared" si="361"/>
        <v>203832.28393129329</v>
      </c>
      <c r="AE49" s="66">
        <f t="shared" si="361"/>
        <v>208765.0412815884</v>
      </c>
      <c r="AF49" s="66">
        <f t="shared" si="361"/>
        <v>213786.01343107587</v>
      </c>
      <c r="AG49" s="66">
        <f t="shared" si="361"/>
        <v>218897.09972727456</v>
      </c>
      <c r="AH49" s="66">
        <f t="shared" si="361"/>
        <v>292124.03259096021</v>
      </c>
      <c r="AI49" s="66">
        <f t="shared" si="361"/>
        <v>297421.17820952478</v>
      </c>
      <c r="AJ49" s="66">
        <f t="shared" si="361"/>
        <v>302814.33724157361</v>
      </c>
      <c r="AK49" s="66">
        <f t="shared" si="361"/>
        <v>308305.54553297738</v>
      </c>
      <c r="AL49" s="66">
        <f t="shared" si="361"/>
        <v>313896.87484460126</v>
      </c>
      <c r="AM49" s="66">
        <f t="shared" si="361"/>
        <v>319590.43359193142</v>
      </c>
      <c r="AN49" s="66">
        <f t="shared" si="361"/>
        <v>325388.36759682745</v>
      </c>
      <c r="AO49" s="66">
        <f t="shared" si="361"/>
        <v>331292.86085162731</v>
      </c>
      <c r="AP49" s="66">
        <f t="shared" si="361"/>
        <v>337306.13629583677</v>
      </c>
      <c r="AQ49" s="66">
        <f t="shared" si="361"/>
        <v>343430.45660563908</v>
      </c>
      <c r="AR49" s="66">
        <f t="shared" si="361"/>
        <v>349668.12499645946</v>
      </c>
      <c r="AS49" s="66">
        <f t="shared" si="361"/>
        <v>356021.48603882693</v>
      </c>
      <c r="AT49" s="66">
        <f t="shared" si="361"/>
        <v>362492.92648777505</v>
      </c>
      <c r="AU49" s="66">
        <f t="shared" si="361"/>
        <v>369084.87612602813</v>
      </c>
      <c r="AV49" s="66">
        <f t="shared" si="361"/>
        <v>375799.80862122285</v>
      </c>
      <c r="AW49" s="66">
        <f t="shared" si="361"/>
        <v>382640.24239741435</v>
      </c>
      <c r="AX49" s="66">
        <f t="shared" si="361"/>
        <v>389608.74152112781</v>
      </c>
      <c r="AY49" s="66">
        <f t="shared" si="361"/>
        <v>396707.91660220549</v>
      </c>
      <c r="AZ49" s="66">
        <f t="shared" si="361"/>
        <v>403940.4257097193</v>
      </c>
      <c r="BA49" s="66">
        <f t="shared" si="361"/>
        <v>411308.97530320659</v>
      </c>
      <c r="BB49" s="66">
        <f t="shared" si="361"/>
        <v>418816.3211795002</v>
      </c>
      <c r="BC49" s="66">
        <f t="shared" si="361"/>
        <v>426465.26943542348</v>
      </c>
      <c r="BD49" s="66">
        <f t="shared" si="361"/>
        <v>434258.67744662205</v>
      </c>
      <c r="BE49" s="66">
        <f t="shared" si="361"/>
        <v>442199.45486281259</v>
      </c>
      <c r="BF49" s="66">
        <f t="shared" si="361"/>
        <v>450290.56461972592</v>
      </c>
      <c r="BG49" s="66">
        <f t="shared" si="361"/>
        <v>458535.02396803116</v>
      </c>
      <c r="BH49" s="66">
        <f t="shared" si="361"/>
        <v>466935.90551952459</v>
      </c>
      <c r="BI49" s="66">
        <f t="shared" si="361"/>
        <v>475496.3383108757</v>
      </c>
      <c r="BJ49" s="66">
        <f t="shared" si="361"/>
        <v>484219.50888522295</v>
      </c>
      <c r="BK49" s="66">
        <f t="shared" si="361"/>
        <v>493108.66239191691</v>
      </c>
    </row>
    <row r="50" spans="1:63" ht="15.75" thickBot="1">
      <c r="A50" s="3" t="s">
        <v>37</v>
      </c>
      <c r="B50" s="16" t="s">
        <v>14</v>
      </c>
      <c r="C50" s="13">
        <v>0</v>
      </c>
      <c r="D50" s="67">
        <f>D44-D49</f>
        <v>371247.57</v>
      </c>
      <c r="E50" s="67">
        <f t="shared" ref="E50:R50" si="362">E44-E49</f>
        <v>426386.1654</v>
      </c>
      <c r="F50" s="67">
        <f t="shared" si="362"/>
        <v>441713.39590800006</v>
      </c>
      <c r="G50" s="67">
        <f t="shared" si="362"/>
        <v>457249.16556216002</v>
      </c>
      <c r="H50" s="67">
        <f t="shared" si="362"/>
        <v>472999.45508068334</v>
      </c>
      <c r="I50" s="67">
        <f t="shared" si="362"/>
        <v>503786.665664197</v>
      </c>
      <c r="J50" s="67">
        <f t="shared" si="362"/>
        <v>535101.16084921104</v>
      </c>
      <c r="K50" s="67">
        <f t="shared" si="362"/>
        <v>566966.94449403195</v>
      </c>
      <c r="L50" s="67">
        <f t="shared" si="362"/>
        <v>599408.34667355602</v>
      </c>
      <c r="M50" s="67">
        <f t="shared" si="362"/>
        <v>632450.03787435312</v>
      </c>
      <c r="N50" s="67">
        <f t="shared" si="362"/>
        <v>666117.0433638962</v>
      </c>
      <c r="O50" s="67">
        <f t="shared" si="362"/>
        <v>700434.75774137839</v>
      </c>
      <c r="P50" s="67">
        <f t="shared" si="362"/>
        <v>735428.95967764489</v>
      </c>
      <c r="Q50" s="67">
        <f t="shared" si="362"/>
        <v>771125.8268518548</v>
      </c>
      <c r="R50" s="67">
        <f t="shared" si="362"/>
        <v>807551.95109257801</v>
      </c>
      <c r="S50" s="67">
        <f t="shared" ref="S50:AU50" si="363">S44-S49</f>
        <v>828140.77881717822</v>
      </c>
      <c r="T50" s="67">
        <f t="shared" si="363"/>
        <v>849088.26661615237</v>
      </c>
      <c r="U50" s="67">
        <f t="shared" si="363"/>
        <v>870402.42948500882</v>
      </c>
      <c r="V50" s="67">
        <f t="shared" si="363"/>
        <v>892091.41926721786</v>
      </c>
      <c r="W50" s="67">
        <f t="shared" si="363"/>
        <v>914163.52766172774</v>
      </c>
      <c r="X50" s="67">
        <f t="shared" si="363"/>
        <v>932775.6136288913</v>
      </c>
      <c r="Y50" s="67">
        <f t="shared" si="363"/>
        <v>951710.80193469394</v>
      </c>
      <c r="Z50" s="67">
        <f t="shared" si="363"/>
        <v>970976.28175234003</v>
      </c>
      <c r="AA50" s="67">
        <f t="shared" si="363"/>
        <v>990579.36382613401</v>
      </c>
      <c r="AB50" s="67">
        <f t="shared" si="363"/>
        <v>1010527.4831170543</v>
      </c>
      <c r="AC50" s="67">
        <f t="shared" si="363"/>
        <v>1030828.2014900537</v>
      </c>
      <c r="AD50" s="67">
        <f t="shared" si="363"/>
        <v>1051489.2104439347</v>
      </c>
      <c r="AE50" s="67">
        <f t="shared" si="363"/>
        <v>1072518.3338846664</v>
      </c>
      <c r="AF50" s="67">
        <f t="shared" si="363"/>
        <v>1093923.5309430077</v>
      </c>
      <c r="AG50" s="67">
        <f t="shared" si="363"/>
        <v>1115712.8988373282</v>
      </c>
      <c r="AH50" s="67">
        <f t="shared" si="363"/>
        <v>1069870.8757825145</v>
      </c>
      <c r="AI50" s="67">
        <f t="shared" si="363"/>
        <v>1092453.4439458689</v>
      </c>
      <c r="AJ50" s="67">
        <f t="shared" si="363"/>
        <v>1115445.3324509189</v>
      </c>
      <c r="AK50" s="67">
        <f t="shared" si="363"/>
        <v>1138855.2204300615</v>
      </c>
      <c r="AL50" s="67">
        <f t="shared" si="363"/>
        <v>1162691.9401269844</v>
      </c>
      <c r="AM50" s="67">
        <f t="shared" si="363"/>
        <v>1186964.4800498129</v>
      </c>
      <c r="AN50" s="67">
        <f t="shared" si="363"/>
        <v>1211681.9881759486</v>
      </c>
      <c r="AO50" s="67">
        <f t="shared" si="363"/>
        <v>1236853.7752095689</v>
      </c>
      <c r="AP50" s="67">
        <f t="shared" si="363"/>
        <v>1262489.3178927777</v>
      </c>
      <c r="AQ50" s="67">
        <f t="shared" si="363"/>
        <v>1288598.2623714088</v>
      </c>
      <c r="AR50" s="67">
        <f t="shared" si="363"/>
        <v>1315190.4276164849</v>
      </c>
      <c r="AS50" s="67">
        <f t="shared" si="363"/>
        <v>1342275.8089023675</v>
      </c>
      <c r="AT50" s="67">
        <f t="shared" si="363"/>
        <v>1369864.5813426198</v>
      </c>
      <c r="AU50" s="67">
        <f t="shared" si="363"/>
        <v>1397967.1034846464</v>
      </c>
      <c r="AV50" s="67">
        <f t="shared" ref="AV50:BK50" si="364">AV44-AV49</f>
        <v>1426593.9209641602</v>
      </c>
      <c r="AW50" s="67">
        <f t="shared" si="364"/>
        <v>1455755.7702205561</v>
      </c>
      <c r="AX50" s="67">
        <f t="shared" si="364"/>
        <v>1485463.5822742819</v>
      </c>
      <c r="AY50" s="67">
        <f t="shared" si="364"/>
        <v>1515728.4865672973</v>
      </c>
      <c r="AZ50" s="67">
        <f t="shared" si="364"/>
        <v>1546561.814867751</v>
      </c>
      <c r="BA50" s="67">
        <f t="shared" si="364"/>
        <v>1577975.105239986</v>
      </c>
      <c r="BB50" s="67">
        <f t="shared" si="364"/>
        <v>1609980.1060810271</v>
      </c>
      <c r="BC50" s="67">
        <f t="shared" si="364"/>
        <v>1642588.7802246998</v>
      </c>
      <c r="BD50" s="67">
        <f t="shared" si="364"/>
        <v>1675813.3091145465</v>
      </c>
      <c r="BE50" s="67">
        <f t="shared" si="364"/>
        <v>1709666.0970467273</v>
      </c>
      <c r="BF50" s="67">
        <f t="shared" si="364"/>
        <v>1744159.7754840949</v>
      </c>
      <c r="BG50" s="67">
        <f t="shared" si="364"/>
        <v>1779307.2074426594</v>
      </c>
      <c r="BH50" s="67">
        <f t="shared" si="364"/>
        <v>1815121.4919516575</v>
      </c>
      <c r="BI50" s="67">
        <f t="shared" si="364"/>
        <v>1851615.9685884698</v>
      </c>
      <c r="BJ50" s="67">
        <f t="shared" si="364"/>
        <v>1888804.2220896347</v>
      </c>
      <c r="BK50" s="67">
        <f t="shared" si="364"/>
        <v>1926700.0870392248</v>
      </c>
    </row>
    <row r="51" spans="1:63" ht="15.75" thickBot="1">
      <c r="A51" s="28" t="s">
        <v>29</v>
      </c>
      <c r="B51" s="29" t="s">
        <v>14</v>
      </c>
      <c r="C51" s="59">
        <f>-C3</f>
        <v>-10530000</v>
      </c>
      <c r="D51" s="59">
        <f>D50+D42</f>
        <v>546747.57000000007</v>
      </c>
      <c r="E51" s="59">
        <f t="shared" ref="E51:BK51" si="365">E50+E42</f>
        <v>601886.16540000006</v>
      </c>
      <c r="F51" s="59">
        <f t="shared" si="365"/>
        <v>617213.39590800006</v>
      </c>
      <c r="G51" s="59">
        <f t="shared" si="365"/>
        <v>632749.16556216008</v>
      </c>
      <c r="H51" s="59">
        <f t="shared" si="365"/>
        <v>648499.45508068334</v>
      </c>
      <c r="I51" s="59">
        <f t="shared" si="365"/>
        <v>679286.66566419695</v>
      </c>
      <c r="J51" s="59">
        <f t="shared" si="365"/>
        <v>710601.16084921104</v>
      </c>
      <c r="K51" s="59">
        <f t="shared" si="365"/>
        <v>742466.94449403195</v>
      </c>
      <c r="L51" s="59">
        <f t="shared" si="365"/>
        <v>774908.34667355602</v>
      </c>
      <c r="M51" s="59">
        <f t="shared" si="365"/>
        <v>807950.03787435312</v>
      </c>
      <c r="N51" s="59">
        <f t="shared" si="365"/>
        <v>841617.0433638962</v>
      </c>
      <c r="O51" s="59">
        <f t="shared" si="365"/>
        <v>875934.75774137839</v>
      </c>
      <c r="P51" s="59">
        <f t="shared" si="365"/>
        <v>910928.95967764489</v>
      </c>
      <c r="Q51" s="59">
        <f t="shared" si="365"/>
        <v>946625.8268518548</v>
      </c>
      <c r="R51" s="59">
        <f t="shared" si="365"/>
        <v>983051.95109257801</v>
      </c>
      <c r="S51" s="59">
        <f t="shared" si="365"/>
        <v>1003640.7788171782</v>
      </c>
      <c r="T51" s="59">
        <f t="shared" si="365"/>
        <v>1024588.2666161524</v>
      </c>
      <c r="U51" s="59">
        <f t="shared" si="365"/>
        <v>1045902.4294850088</v>
      </c>
      <c r="V51" s="59">
        <f t="shared" si="365"/>
        <v>1067591.4192672179</v>
      </c>
      <c r="W51" s="59">
        <f t="shared" si="365"/>
        <v>1089663.5276617277</v>
      </c>
      <c r="X51" s="59">
        <f t="shared" si="365"/>
        <v>1108275.6136288913</v>
      </c>
      <c r="Y51" s="59">
        <f t="shared" si="365"/>
        <v>1127210.8019346939</v>
      </c>
      <c r="Z51" s="59">
        <f t="shared" si="365"/>
        <v>1146476.28175234</v>
      </c>
      <c r="AA51" s="59">
        <f t="shared" si="365"/>
        <v>1166079.363826134</v>
      </c>
      <c r="AB51" s="59">
        <f t="shared" si="365"/>
        <v>1186027.4831170542</v>
      </c>
      <c r="AC51" s="59">
        <f t="shared" si="365"/>
        <v>1206328.2014900537</v>
      </c>
      <c r="AD51" s="59">
        <f t="shared" si="365"/>
        <v>1226989.2104439347</v>
      </c>
      <c r="AE51" s="59">
        <f t="shared" si="365"/>
        <v>1248018.3338846664</v>
      </c>
      <c r="AF51" s="59">
        <f t="shared" si="365"/>
        <v>1269423.5309430077</v>
      </c>
      <c r="AG51" s="59">
        <f t="shared" si="365"/>
        <v>1291212.8988373282</v>
      </c>
      <c r="AH51" s="59">
        <f t="shared" si="365"/>
        <v>1245370.8757825145</v>
      </c>
      <c r="AI51" s="59">
        <f t="shared" si="365"/>
        <v>1267953.4439458689</v>
      </c>
      <c r="AJ51" s="59">
        <f t="shared" si="365"/>
        <v>1290945.3324509189</v>
      </c>
      <c r="AK51" s="59">
        <f t="shared" si="365"/>
        <v>1314355.2204300615</v>
      </c>
      <c r="AL51" s="59">
        <f t="shared" si="365"/>
        <v>1338191.9401269844</v>
      </c>
      <c r="AM51" s="59">
        <f t="shared" si="365"/>
        <v>1362464.4800498129</v>
      </c>
      <c r="AN51" s="59">
        <f t="shared" si="365"/>
        <v>1387181.9881759486</v>
      </c>
      <c r="AO51" s="59">
        <f t="shared" si="365"/>
        <v>1412353.7752095689</v>
      </c>
      <c r="AP51" s="59">
        <f t="shared" si="365"/>
        <v>1437989.3178927777</v>
      </c>
      <c r="AQ51" s="59">
        <f t="shared" si="365"/>
        <v>1464098.2623714088</v>
      </c>
      <c r="AR51" s="59">
        <f t="shared" si="365"/>
        <v>1490690.4276164849</v>
      </c>
      <c r="AS51" s="59">
        <f t="shared" si="365"/>
        <v>1517775.8089023675</v>
      </c>
      <c r="AT51" s="59">
        <f t="shared" si="365"/>
        <v>1545364.5813426198</v>
      </c>
      <c r="AU51" s="59">
        <f t="shared" si="365"/>
        <v>1573467.1034846464</v>
      </c>
      <c r="AV51" s="59">
        <f t="shared" si="365"/>
        <v>1602093.9209641602</v>
      </c>
      <c r="AW51" s="59">
        <f t="shared" si="365"/>
        <v>1631255.7702205561</v>
      </c>
      <c r="AX51" s="59">
        <f t="shared" si="365"/>
        <v>1660963.5822742819</v>
      </c>
      <c r="AY51" s="59">
        <f t="shared" si="365"/>
        <v>1691228.4865672973</v>
      </c>
      <c r="AZ51" s="59">
        <f t="shared" si="365"/>
        <v>1722061.814867751</v>
      </c>
      <c r="BA51" s="59">
        <f t="shared" si="365"/>
        <v>1753475.105239986</v>
      </c>
      <c r="BB51" s="59">
        <f t="shared" si="365"/>
        <v>1785480.1060810271</v>
      </c>
      <c r="BC51" s="59">
        <f t="shared" si="365"/>
        <v>1818088.7802246998</v>
      </c>
      <c r="BD51" s="59">
        <f t="shared" si="365"/>
        <v>1851313.3091145465</v>
      </c>
      <c r="BE51" s="59">
        <f t="shared" si="365"/>
        <v>1885166.0970467273</v>
      </c>
      <c r="BF51" s="59">
        <f t="shared" si="365"/>
        <v>1919659.7754840949</v>
      </c>
      <c r="BG51" s="59">
        <f t="shared" si="365"/>
        <v>1954807.2074426594</v>
      </c>
      <c r="BH51" s="59">
        <f t="shared" si="365"/>
        <v>1990621.4919516575</v>
      </c>
      <c r="BI51" s="59">
        <f t="shared" si="365"/>
        <v>2027115.9685884698</v>
      </c>
      <c r="BJ51" s="59">
        <f t="shared" si="365"/>
        <v>2064304.2220896347</v>
      </c>
      <c r="BK51" s="59">
        <f t="shared" si="365"/>
        <v>2102200.0870392248</v>
      </c>
    </row>
    <row r="52" spans="1:63" s="32" customFormat="1">
      <c r="A52" s="26" t="s">
        <v>30</v>
      </c>
      <c r="B52" s="18" t="s">
        <v>5</v>
      </c>
      <c r="C52" s="60">
        <f>C51</f>
        <v>-10530000</v>
      </c>
      <c r="D52" s="60">
        <f>C52+D51</f>
        <v>-9983252.4299999997</v>
      </c>
      <c r="E52" s="60">
        <f t="shared" ref="E52:R52" si="366">D52+E51</f>
        <v>-9381366.2645999994</v>
      </c>
      <c r="F52" s="60">
        <f t="shared" si="366"/>
        <v>-8764152.8686919995</v>
      </c>
      <c r="G52" s="60">
        <f t="shared" si="366"/>
        <v>-8131403.7031298392</v>
      </c>
      <c r="H52" s="60">
        <f t="shared" si="366"/>
        <v>-7482904.2480491558</v>
      </c>
      <c r="I52" s="60">
        <f t="shared" si="366"/>
        <v>-6803617.5823849589</v>
      </c>
      <c r="J52" s="60">
        <f t="shared" si="366"/>
        <v>-6093016.4215357481</v>
      </c>
      <c r="K52" s="60">
        <f t="shared" si="366"/>
        <v>-5350549.4770417158</v>
      </c>
      <c r="L52" s="60">
        <f t="shared" si="366"/>
        <v>-4575641.1303681601</v>
      </c>
      <c r="M52" s="60">
        <f t="shared" si="366"/>
        <v>-3767691.092493807</v>
      </c>
      <c r="N52" s="60">
        <f t="shared" si="366"/>
        <v>-2926074.0491299108</v>
      </c>
      <c r="O52" s="60">
        <f t="shared" si="366"/>
        <v>-2050139.2913885324</v>
      </c>
      <c r="P52" s="60">
        <f t="shared" si="366"/>
        <v>-1139210.3317108876</v>
      </c>
      <c r="Q52" s="60">
        <f t="shared" si="366"/>
        <v>-192584.50485903281</v>
      </c>
      <c r="R52" s="60">
        <f t="shared" si="366"/>
        <v>790467.4462335452</v>
      </c>
      <c r="S52" s="60">
        <f t="shared" ref="S52" si="367">R52+S51</f>
        <v>1794108.2250507234</v>
      </c>
      <c r="T52" s="61">
        <f t="shared" ref="T52" si="368">S52+T51</f>
        <v>2818696.4916668758</v>
      </c>
      <c r="U52" s="61">
        <f t="shared" ref="U52" si="369">T52+U51</f>
        <v>3864598.9211518848</v>
      </c>
      <c r="V52" s="61">
        <f t="shared" ref="V52" si="370">U52+V51</f>
        <v>4932190.3404191025</v>
      </c>
      <c r="W52" s="61">
        <f t="shared" ref="W52" si="371">V52+W51</f>
        <v>6021853.8680808302</v>
      </c>
      <c r="X52" s="61">
        <f t="shared" ref="X52" si="372">W52+X51</f>
        <v>7130129.4817097215</v>
      </c>
      <c r="Y52" s="61">
        <f t="shared" ref="Y52" si="373">X52+Y51</f>
        <v>8257340.2836444154</v>
      </c>
      <c r="Z52" s="61">
        <f t="shared" ref="Z52" si="374">Y52+Z51</f>
        <v>9403816.5653967559</v>
      </c>
      <c r="AA52" s="61">
        <f t="shared" ref="AA52" si="375">Z52+AA51</f>
        <v>10569895.929222889</v>
      </c>
      <c r="AB52" s="61">
        <f t="shared" ref="AB52" si="376">AA52+AB51</f>
        <v>11755923.412339944</v>
      </c>
      <c r="AC52" s="61">
        <f t="shared" ref="AC52" si="377">AB52+AC51</f>
        <v>12962251.613829998</v>
      </c>
      <c r="AD52" s="61">
        <f t="shared" ref="AD52" si="378">AC52+AD51</f>
        <v>14189240.824273933</v>
      </c>
      <c r="AE52" s="61">
        <f t="shared" ref="AE52" si="379">AD52+AE51</f>
        <v>15437259.158158598</v>
      </c>
      <c r="AF52" s="61">
        <f t="shared" ref="AF52" si="380">AE52+AF51</f>
        <v>16706682.689101607</v>
      </c>
      <c r="AG52" s="61">
        <f t="shared" ref="AG52" si="381">AF52+AG51</f>
        <v>17997895.587938935</v>
      </c>
      <c r="AH52" s="61">
        <f t="shared" ref="AH52" si="382">AG52+AH51</f>
        <v>19243266.46372145</v>
      </c>
      <c r="AI52" s="61">
        <f t="shared" ref="AI52" si="383">AH52+AI51</f>
        <v>20511219.90766732</v>
      </c>
      <c r="AJ52" s="61">
        <f t="shared" ref="AJ52" si="384">AI52+AJ51</f>
        <v>21802165.240118239</v>
      </c>
      <c r="AK52" s="61">
        <f t="shared" ref="AK52" si="385">AJ52+AK51</f>
        <v>23116520.4605483</v>
      </c>
      <c r="AL52" s="61">
        <f t="shared" ref="AL52" si="386">AK52+AL51</f>
        <v>24454712.400675286</v>
      </c>
      <c r="AM52" s="61">
        <f t="shared" ref="AM52" si="387">AL52+AM51</f>
        <v>25817176.880725097</v>
      </c>
      <c r="AN52" s="61">
        <f t="shared" ref="AN52" si="388">AM52+AN51</f>
        <v>27204358.868901044</v>
      </c>
      <c r="AO52" s="61">
        <f t="shared" ref="AO52" si="389">AN52+AO51</f>
        <v>28616712.644110613</v>
      </c>
      <c r="AP52" s="61">
        <f t="shared" ref="AP52" si="390">AO52+AP51</f>
        <v>30054701.962003391</v>
      </c>
      <c r="AQ52" s="61">
        <f t="shared" ref="AQ52" si="391">AP52+AQ51</f>
        <v>31518800.224374801</v>
      </c>
      <c r="AR52" s="61">
        <f t="shared" ref="AR52" si="392">AQ52+AR51</f>
        <v>33009490.651991285</v>
      </c>
      <c r="AS52" s="61">
        <f t="shared" ref="AS52" si="393">AR52+AS51</f>
        <v>34527266.460893653</v>
      </c>
      <c r="AT52" s="61">
        <f t="shared" ref="AT52" si="394">AS52+AT51</f>
        <v>36072631.042236276</v>
      </c>
      <c r="AU52" s="61">
        <f t="shared" ref="AU52" si="395">AT52+AU51</f>
        <v>37646098.145720921</v>
      </c>
      <c r="AV52" s="61">
        <f t="shared" ref="AV52" si="396">AU52+AV51</f>
        <v>39248192.066685081</v>
      </c>
      <c r="AW52" s="61">
        <f t="shared" ref="AW52" si="397">AV52+AW51</f>
        <v>40879447.836905636</v>
      </c>
      <c r="AX52" s="61">
        <f t="shared" ref="AX52" si="398">AW52+AX51</f>
        <v>42540411.419179916</v>
      </c>
      <c r="AY52" s="61">
        <f t="shared" ref="AY52" si="399">AX52+AY51</f>
        <v>44231639.905747212</v>
      </c>
      <c r="AZ52" s="61">
        <f t="shared" ref="AZ52" si="400">AY52+AZ51</f>
        <v>45953701.720614962</v>
      </c>
      <c r="BA52" s="61">
        <f t="shared" ref="BA52" si="401">AZ52+BA51</f>
        <v>47707176.82585495</v>
      </c>
      <c r="BB52" s="61">
        <f t="shared" ref="BB52" si="402">BA52+BB51</f>
        <v>49492656.931935973</v>
      </c>
      <c r="BC52" s="61">
        <f t="shared" ref="BC52" si="403">BB52+BC51</f>
        <v>51310745.712160677</v>
      </c>
      <c r="BD52" s="61">
        <f t="shared" ref="BD52" si="404">BC52+BD51</f>
        <v>53162059.021275222</v>
      </c>
      <c r="BE52" s="61">
        <f t="shared" ref="BE52" si="405">BD52+BE51</f>
        <v>55047225.118321948</v>
      </c>
      <c r="BF52" s="61">
        <f t="shared" ref="BF52" si="406">BE52+BF51</f>
        <v>56966884.89380604</v>
      </c>
      <c r="BG52" s="61">
        <f t="shared" ref="BG52" si="407">BF52+BG51</f>
        <v>58921692.101248696</v>
      </c>
      <c r="BH52" s="61">
        <f t="shared" ref="BH52" si="408">BG52+BH51</f>
        <v>60912313.593200356</v>
      </c>
      <c r="BI52" s="61">
        <f t="shared" ref="BI52" si="409">BH52+BI51</f>
        <v>62939429.561788827</v>
      </c>
      <c r="BJ52" s="61">
        <f t="shared" ref="BJ52" si="410">BI52+BJ51</f>
        <v>65003733.783878461</v>
      </c>
      <c r="BK52" s="61">
        <f t="shared" ref="BK52" si="411">BJ52+BK51</f>
        <v>67105933.870917685</v>
      </c>
    </row>
    <row r="53" spans="1:63" s="31" customFormat="1">
      <c r="A53" s="26" t="s">
        <v>47</v>
      </c>
      <c r="B53" s="18" t="s">
        <v>14</v>
      </c>
      <c r="C53" s="61">
        <f>-C3</f>
        <v>-10530000</v>
      </c>
      <c r="D53" s="61">
        <f t="shared" ref="D53:AI53" si="412">D51/(1+(D4/100))^D1</f>
        <v>515799.59433962265</v>
      </c>
      <c r="E53" s="61">
        <f t="shared" si="412"/>
        <v>535676.54449982196</v>
      </c>
      <c r="F53" s="61">
        <f t="shared" si="412"/>
        <v>518224.26895020716</v>
      </c>
      <c r="G53" s="61">
        <f t="shared" si="412"/>
        <v>501196.60446093202</v>
      </c>
      <c r="H53" s="61">
        <f t="shared" si="412"/>
        <v>484596.51790822495</v>
      </c>
      <c r="I53" s="61">
        <f t="shared" si="412"/>
        <v>478870.29494009796</v>
      </c>
      <c r="J53" s="61">
        <f t="shared" si="412"/>
        <v>472590.3569710576</v>
      </c>
      <c r="K53" s="61">
        <f t="shared" si="412"/>
        <v>465832.94628792087</v>
      </c>
      <c r="L53" s="61">
        <f t="shared" si="412"/>
        <v>458667.05977266975</v>
      </c>
      <c r="M53" s="61">
        <f t="shared" si="412"/>
        <v>451155.08115741046</v>
      </c>
      <c r="N53" s="61">
        <f t="shared" si="412"/>
        <v>443353.35960107908</v>
      </c>
      <c r="O53" s="61">
        <f t="shared" si="412"/>
        <v>435312.73908970691</v>
      </c>
      <c r="P53" s="61">
        <f t="shared" si="412"/>
        <v>427079.04278760217</v>
      </c>
      <c r="Q53" s="61">
        <f t="shared" si="412"/>
        <v>418693.51612328063</v>
      </c>
      <c r="R53" s="61">
        <f t="shared" si="412"/>
        <v>410193.23207883601</v>
      </c>
      <c r="S53" s="61">
        <f t="shared" si="412"/>
        <v>395079.46276397642</v>
      </c>
      <c r="T53" s="61">
        <f t="shared" si="412"/>
        <v>380495.62593317096</v>
      </c>
      <c r="U53" s="61">
        <f t="shared" si="412"/>
        <v>366425.42229702329</v>
      </c>
      <c r="V53" s="61">
        <f t="shared" si="412"/>
        <v>352852.85396517446</v>
      </c>
      <c r="W53" s="61">
        <f t="shared" si="412"/>
        <v>339762.23864029214</v>
      </c>
      <c r="X53" s="61">
        <f t="shared" si="412"/>
        <v>326005.25945477723</v>
      </c>
      <c r="Y53" s="61">
        <f t="shared" si="412"/>
        <v>312806.74282688787</v>
      </c>
      <c r="Z53" s="61">
        <f t="shared" si="412"/>
        <v>300144.35063270491</v>
      </c>
      <c r="AA53" s="61">
        <f t="shared" si="412"/>
        <v>287996.5885201632</v>
      </c>
      <c r="AB53" s="61">
        <f t="shared" si="412"/>
        <v>276342.7793062554</v>
      </c>
      <c r="AC53" s="61">
        <f t="shared" si="412"/>
        <v>265163.0366843486</v>
      </c>
      <c r="AD53" s="61">
        <f t="shared" si="412"/>
        <v>254438.23929912108</v>
      </c>
      <c r="AE53" s="61">
        <f t="shared" si="412"/>
        <v>244150.00523828421</v>
      </c>
      <c r="AF53" s="61">
        <f t="shared" si="412"/>
        <v>234280.66698273827</v>
      </c>
      <c r="AG53" s="61">
        <f t="shared" si="412"/>
        <v>224813.24685006679</v>
      </c>
      <c r="AH53" s="61">
        <f t="shared" si="412"/>
        <v>204558.19454224981</v>
      </c>
      <c r="AI53" s="61">
        <f t="shared" si="412"/>
        <v>196478.76478640514</v>
      </c>
      <c r="AJ53" s="61">
        <f t="shared" ref="AJ53:BK53" si="413">AJ51/(1+(AJ4/100))^AJ1</f>
        <v>188718.42261691007</v>
      </c>
      <c r="AK53" s="61">
        <f t="shared" si="413"/>
        <v>181264.74125290455</v>
      </c>
      <c r="AL53" s="61">
        <f t="shared" si="413"/>
        <v>174105.75449986442</v>
      </c>
      <c r="AM53" s="61">
        <f t="shared" si="413"/>
        <v>167229.94208043581</v>
      </c>
      <c r="AN53" s="61">
        <f t="shared" si="413"/>
        <v>160626.21519747964</v>
      </c>
      <c r="AO53" s="61">
        <f t="shared" si="413"/>
        <v>154283.90235138944</v>
      </c>
      <c r="AP53" s="61">
        <f t="shared" si="413"/>
        <v>148192.73543021741</v>
      </c>
      <c r="AQ53" s="61">
        <f t="shared" si="413"/>
        <v>142342.83608796998</v>
      </c>
      <c r="AR53" s="61">
        <f t="shared" si="413"/>
        <v>136724.70242358715</v>
      </c>
      <c r="AS53" s="61">
        <f t="shared" si="413"/>
        <v>131329.19597057215</v>
      </c>
      <c r="AT53" s="61">
        <f t="shared" si="413"/>
        <v>126147.52900495738</v>
      </c>
      <c r="AU53" s="61">
        <f t="shared" si="413"/>
        <v>121171.25217726179</v>
      </c>
      <c r="AV53" s="61">
        <f t="shared" si="413"/>
        <v>116392.24247228532</v>
      </c>
      <c r="AW53" s="61">
        <f t="shared" si="413"/>
        <v>111802.69149898083</v>
      </c>
      <c r="AX53" s="61">
        <f t="shared" si="413"/>
        <v>107395.09411122452</v>
      </c>
      <c r="AY53" s="61">
        <f t="shared" si="413"/>
        <v>103162.23735905129</v>
      </c>
      <c r="AZ53" s="61">
        <f t="shared" si="413"/>
        <v>99097.189768822354</v>
      </c>
      <c r="BA53" s="61">
        <f t="shared" si="413"/>
        <v>95193.290949828166</v>
      </c>
      <c r="BB53" s="61">
        <f t="shared" si="413"/>
        <v>91444.141523990649</v>
      </c>
      <c r="BC53" s="61">
        <f t="shared" si="413"/>
        <v>87843.59337460337</v>
      </c>
      <c r="BD53" s="61">
        <f t="shared" si="413"/>
        <v>84385.740209422394</v>
      </c>
      <c r="BE53" s="61">
        <f t="shared" si="413"/>
        <v>81064.908432888435</v>
      </c>
      <c r="BF53" s="61">
        <f t="shared" si="413"/>
        <v>77875.648321809305</v>
      </c>
      <c r="BG53" s="61">
        <f t="shared" si="413"/>
        <v>74812.725498456144</v>
      </c>
      <c r="BH53" s="61">
        <f t="shared" si="413"/>
        <v>71871.112694715441</v>
      </c>
      <c r="BI53" s="61">
        <f t="shared" si="413"/>
        <v>69045.981800690599</v>
      </c>
      <c r="BJ53" s="61">
        <f t="shared" si="413"/>
        <v>66332.696190947769</v>
      </c>
      <c r="BK53" s="61">
        <f t="shared" si="413"/>
        <v>63726.80332145327</v>
      </c>
    </row>
    <row r="54" spans="1:63" s="7" customFormat="1">
      <c r="A54" s="26" t="s">
        <v>48</v>
      </c>
      <c r="B54" s="18" t="s">
        <v>5</v>
      </c>
      <c r="C54" s="62">
        <f>C53</f>
        <v>-10530000</v>
      </c>
      <c r="D54" s="62">
        <f>C54+D53</f>
        <v>-10014200.405660378</v>
      </c>
      <c r="E54" s="62">
        <f t="shared" ref="E54:BK54" si="414">D54+E53</f>
        <v>-9478523.8611605559</v>
      </c>
      <c r="F54" s="62">
        <f t="shared" si="414"/>
        <v>-8960299.5922103487</v>
      </c>
      <c r="G54" s="62">
        <f t="shared" si="414"/>
        <v>-8459102.9877494164</v>
      </c>
      <c r="H54" s="62">
        <f t="shared" si="414"/>
        <v>-7974506.4698411915</v>
      </c>
      <c r="I54" s="62">
        <f t="shared" si="414"/>
        <v>-7495636.1749010934</v>
      </c>
      <c r="J54" s="62">
        <f t="shared" si="414"/>
        <v>-7023045.8179300353</v>
      </c>
      <c r="K54" s="62">
        <f t="shared" si="414"/>
        <v>-6557212.8716421146</v>
      </c>
      <c r="L54" s="62">
        <f t="shared" si="414"/>
        <v>-6098545.8118694453</v>
      </c>
      <c r="M54" s="62">
        <f t="shared" si="414"/>
        <v>-5647390.7307120347</v>
      </c>
      <c r="N54" s="62">
        <f t="shared" si="414"/>
        <v>-5204037.3711109553</v>
      </c>
      <c r="O54" s="62">
        <f t="shared" si="414"/>
        <v>-4768724.6320212483</v>
      </c>
      <c r="P54" s="62">
        <f t="shared" si="414"/>
        <v>-4341645.5892336462</v>
      </c>
      <c r="Q54" s="62">
        <f t="shared" si="414"/>
        <v>-3922952.0731103653</v>
      </c>
      <c r="R54" s="62">
        <f t="shared" si="414"/>
        <v>-3512758.8410315295</v>
      </c>
      <c r="S54" s="62">
        <f t="shared" si="414"/>
        <v>-3117679.3782675532</v>
      </c>
      <c r="T54" s="62">
        <f t="shared" si="414"/>
        <v>-2737183.7523343824</v>
      </c>
      <c r="U54" s="62">
        <f t="shared" si="414"/>
        <v>-2370758.3300373591</v>
      </c>
      <c r="V54" s="62">
        <f t="shared" si="414"/>
        <v>-2017905.4760721847</v>
      </c>
      <c r="W54" s="62">
        <f t="shared" si="414"/>
        <v>-1678143.2374318927</v>
      </c>
      <c r="X54" s="62">
        <f t="shared" si="414"/>
        <v>-1352137.9779771154</v>
      </c>
      <c r="Y54" s="62">
        <f t="shared" si="414"/>
        <v>-1039331.2351502276</v>
      </c>
      <c r="Z54" s="62">
        <f t="shared" si="414"/>
        <v>-739186.88451752265</v>
      </c>
      <c r="AA54" s="62">
        <f t="shared" si="414"/>
        <v>-451190.29599735944</v>
      </c>
      <c r="AB54" s="62">
        <f t="shared" si="414"/>
        <v>-174847.51669110404</v>
      </c>
      <c r="AC54" s="62">
        <f t="shared" si="414"/>
        <v>90315.519993244554</v>
      </c>
      <c r="AD54" s="62">
        <f t="shared" si="414"/>
        <v>344753.75929236563</v>
      </c>
      <c r="AE54" s="62">
        <f t="shared" si="414"/>
        <v>588903.76453064987</v>
      </c>
      <c r="AF54" s="62">
        <f t="shared" si="414"/>
        <v>823184.43151338818</v>
      </c>
      <c r="AG54" s="62">
        <f t="shared" si="414"/>
        <v>1047997.678363455</v>
      </c>
      <c r="AH54" s="62">
        <f t="shared" si="414"/>
        <v>1252555.8729057049</v>
      </c>
      <c r="AI54" s="62">
        <f t="shared" si="414"/>
        <v>1449034.6376921101</v>
      </c>
      <c r="AJ54" s="62">
        <f t="shared" si="414"/>
        <v>1637753.0603090203</v>
      </c>
      <c r="AK54" s="62">
        <f t="shared" si="414"/>
        <v>1819017.8015619249</v>
      </c>
      <c r="AL54" s="62">
        <f t="shared" si="414"/>
        <v>1993123.5560617894</v>
      </c>
      <c r="AM54" s="62">
        <f t="shared" si="414"/>
        <v>2160353.4981422252</v>
      </c>
      <c r="AN54" s="62">
        <f t="shared" si="414"/>
        <v>2320979.713339705</v>
      </c>
      <c r="AO54" s="62">
        <f t="shared" si="414"/>
        <v>2475263.6156910947</v>
      </c>
      <c r="AP54" s="62">
        <f t="shared" si="414"/>
        <v>2623456.351121312</v>
      </c>
      <c r="AQ54" s="62">
        <f t="shared" si="414"/>
        <v>2765799.1872092821</v>
      </c>
      <c r="AR54" s="62">
        <f t="shared" si="414"/>
        <v>2902523.889632869</v>
      </c>
      <c r="AS54" s="62">
        <f t="shared" si="414"/>
        <v>3033853.0856034411</v>
      </c>
      <c r="AT54" s="62">
        <f t="shared" si="414"/>
        <v>3160000.6146083986</v>
      </c>
      <c r="AU54" s="62">
        <f t="shared" si="414"/>
        <v>3281171.8667856604</v>
      </c>
      <c r="AV54" s="62">
        <f t="shared" si="414"/>
        <v>3397564.1092579458</v>
      </c>
      <c r="AW54" s="62">
        <f t="shared" si="414"/>
        <v>3509366.8007569266</v>
      </c>
      <c r="AX54" s="62">
        <f t="shared" si="414"/>
        <v>3616761.8948681513</v>
      </c>
      <c r="AY54" s="62">
        <f t="shared" si="414"/>
        <v>3719924.1322272024</v>
      </c>
      <c r="AZ54" s="62">
        <f t="shared" si="414"/>
        <v>3819021.3219960248</v>
      </c>
      <c r="BA54" s="62">
        <f t="shared" si="414"/>
        <v>3914214.6129458528</v>
      </c>
      <c r="BB54" s="62">
        <f t="shared" si="414"/>
        <v>4005658.7544698436</v>
      </c>
      <c r="BC54" s="62">
        <f t="shared" si="414"/>
        <v>4093502.347844447</v>
      </c>
      <c r="BD54" s="62">
        <f t="shared" si="414"/>
        <v>4177888.0880538695</v>
      </c>
      <c r="BE54" s="62">
        <f t="shared" si="414"/>
        <v>4258952.9964867579</v>
      </c>
      <c r="BF54" s="62">
        <f t="shared" si="414"/>
        <v>4336828.6448085671</v>
      </c>
      <c r="BG54" s="62">
        <f t="shared" si="414"/>
        <v>4411641.3703070236</v>
      </c>
      <c r="BH54" s="62">
        <f t="shared" si="414"/>
        <v>4483512.4830017388</v>
      </c>
      <c r="BI54" s="62">
        <f t="shared" si="414"/>
        <v>4552558.4648024291</v>
      </c>
      <c r="BJ54" s="62">
        <f t="shared" si="414"/>
        <v>4618891.1609933767</v>
      </c>
      <c r="BK54" s="62">
        <f t="shared" si="414"/>
        <v>4682617.9643148296</v>
      </c>
    </row>
    <row r="55" spans="1:63">
      <c r="A55" s="30"/>
    </row>
    <row r="56" spans="1:63">
      <c r="A56" s="43" t="s">
        <v>58</v>
      </c>
      <c r="B56" s="68">
        <f>IRR(C51:BK51)</f>
        <v>8.1529675940192795E-2</v>
      </c>
    </row>
    <row r="57" spans="1:63">
      <c r="A57" s="26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64"/>
  <sheetViews>
    <sheetView topLeftCell="A37" workbookViewId="0">
      <selection activeCell="H9" sqref="H9"/>
    </sheetView>
  </sheetViews>
  <sheetFormatPr defaultRowHeight="15"/>
  <cols>
    <col min="1" max="1" width="37" customWidth="1"/>
    <col min="2" max="2" width="10.7109375" bestFit="1" customWidth="1"/>
    <col min="3" max="3" width="18" bestFit="1" customWidth="1"/>
    <col min="4" max="4" width="16.42578125" bestFit="1" customWidth="1"/>
    <col min="5" max="23" width="15.42578125" bestFit="1" customWidth="1"/>
    <col min="24" max="56" width="16.42578125" bestFit="1" customWidth="1"/>
    <col min="57" max="63" width="17.5703125" bestFit="1" customWidth="1"/>
  </cols>
  <sheetData>
    <row r="1" spans="1:63" ht="15.75" thickBot="1">
      <c r="A1" s="3" t="s">
        <v>31</v>
      </c>
      <c r="B1" s="4" t="s">
        <v>0</v>
      </c>
      <c r="C1" s="6">
        <v>0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</row>
    <row r="2" spans="1:63">
      <c r="A2" s="1" t="s">
        <v>3</v>
      </c>
      <c r="B2" t="s">
        <v>4</v>
      </c>
      <c r="C2" s="46">
        <v>35100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46">
        <f>17550*(1+(AG5/100))^AG1</f>
        <v>31789.395801013852</v>
      </c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1:63">
      <c r="A3" s="1" t="s">
        <v>2</v>
      </c>
      <c r="B3" t="s">
        <v>5</v>
      </c>
      <c r="C3" s="46">
        <f>300*C2</f>
        <v>10530000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46">
        <f>300*AG2</f>
        <v>9536818.7403041553</v>
      </c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1:63">
      <c r="A4" s="1" t="s">
        <v>59</v>
      </c>
      <c r="B4" t="s">
        <v>7</v>
      </c>
      <c r="C4" s="5">
        <v>6</v>
      </c>
      <c r="D4" s="5">
        <f>C4</f>
        <v>6</v>
      </c>
      <c r="E4" s="5">
        <f t="shared" ref="E4:BK4" si="0">D4</f>
        <v>6</v>
      </c>
      <c r="F4" s="5">
        <f t="shared" si="0"/>
        <v>6</v>
      </c>
      <c r="G4" s="5">
        <f t="shared" si="0"/>
        <v>6</v>
      </c>
      <c r="H4" s="5">
        <f t="shared" si="0"/>
        <v>6</v>
      </c>
      <c r="I4" s="5">
        <f t="shared" si="0"/>
        <v>6</v>
      </c>
      <c r="J4" s="5">
        <f t="shared" si="0"/>
        <v>6</v>
      </c>
      <c r="K4" s="5">
        <f t="shared" si="0"/>
        <v>6</v>
      </c>
      <c r="L4" s="5">
        <f t="shared" si="0"/>
        <v>6</v>
      </c>
      <c r="M4" s="5">
        <f t="shared" si="0"/>
        <v>6</v>
      </c>
      <c r="N4" s="5">
        <f t="shared" si="0"/>
        <v>6</v>
      </c>
      <c r="O4" s="5">
        <f t="shared" si="0"/>
        <v>6</v>
      </c>
      <c r="P4" s="5">
        <f t="shared" si="0"/>
        <v>6</v>
      </c>
      <c r="Q4" s="5">
        <f t="shared" si="0"/>
        <v>6</v>
      </c>
      <c r="R4" s="5">
        <f t="shared" si="0"/>
        <v>6</v>
      </c>
      <c r="S4" s="5">
        <f t="shared" si="0"/>
        <v>6</v>
      </c>
      <c r="T4" s="5">
        <f t="shared" si="0"/>
        <v>6</v>
      </c>
      <c r="U4" s="5">
        <f t="shared" si="0"/>
        <v>6</v>
      </c>
      <c r="V4" s="5">
        <f t="shared" si="0"/>
        <v>6</v>
      </c>
      <c r="W4" s="5">
        <f t="shared" si="0"/>
        <v>6</v>
      </c>
      <c r="X4" s="5">
        <f t="shared" si="0"/>
        <v>6</v>
      </c>
      <c r="Y4" s="5">
        <f t="shared" si="0"/>
        <v>6</v>
      </c>
      <c r="Z4" s="5">
        <f t="shared" si="0"/>
        <v>6</v>
      </c>
      <c r="AA4" s="5">
        <f t="shared" si="0"/>
        <v>6</v>
      </c>
      <c r="AB4" s="5">
        <f t="shared" si="0"/>
        <v>6</v>
      </c>
      <c r="AC4" s="5">
        <f t="shared" si="0"/>
        <v>6</v>
      </c>
      <c r="AD4" s="5">
        <f t="shared" si="0"/>
        <v>6</v>
      </c>
      <c r="AE4" s="5">
        <f t="shared" si="0"/>
        <v>6</v>
      </c>
      <c r="AF4" s="5">
        <f t="shared" si="0"/>
        <v>6</v>
      </c>
      <c r="AG4" s="5">
        <f t="shared" si="0"/>
        <v>6</v>
      </c>
      <c r="AH4" s="5">
        <f t="shared" si="0"/>
        <v>6</v>
      </c>
      <c r="AI4" s="5">
        <f t="shared" si="0"/>
        <v>6</v>
      </c>
      <c r="AJ4" s="5">
        <f t="shared" si="0"/>
        <v>6</v>
      </c>
      <c r="AK4" s="5">
        <f t="shared" si="0"/>
        <v>6</v>
      </c>
      <c r="AL4" s="5">
        <f t="shared" si="0"/>
        <v>6</v>
      </c>
      <c r="AM4" s="5">
        <f t="shared" si="0"/>
        <v>6</v>
      </c>
      <c r="AN4" s="5">
        <f t="shared" si="0"/>
        <v>6</v>
      </c>
      <c r="AO4" s="5">
        <f t="shared" si="0"/>
        <v>6</v>
      </c>
      <c r="AP4" s="5">
        <f t="shared" si="0"/>
        <v>6</v>
      </c>
      <c r="AQ4" s="5">
        <f t="shared" si="0"/>
        <v>6</v>
      </c>
      <c r="AR4" s="5">
        <f t="shared" si="0"/>
        <v>6</v>
      </c>
      <c r="AS4" s="5">
        <f t="shared" si="0"/>
        <v>6</v>
      </c>
      <c r="AT4" s="5">
        <f t="shared" si="0"/>
        <v>6</v>
      </c>
      <c r="AU4" s="5">
        <f t="shared" si="0"/>
        <v>6</v>
      </c>
      <c r="AV4" s="5">
        <f t="shared" si="0"/>
        <v>6</v>
      </c>
      <c r="AW4" s="5">
        <f t="shared" si="0"/>
        <v>6</v>
      </c>
      <c r="AX4" s="5">
        <f t="shared" si="0"/>
        <v>6</v>
      </c>
      <c r="AY4" s="5">
        <f t="shared" si="0"/>
        <v>6</v>
      </c>
      <c r="AZ4" s="5">
        <f t="shared" si="0"/>
        <v>6</v>
      </c>
      <c r="BA4" s="5">
        <f t="shared" si="0"/>
        <v>6</v>
      </c>
      <c r="BB4" s="5">
        <f t="shared" si="0"/>
        <v>6</v>
      </c>
      <c r="BC4" s="5">
        <f t="shared" si="0"/>
        <v>6</v>
      </c>
      <c r="BD4" s="5">
        <f t="shared" si="0"/>
        <v>6</v>
      </c>
      <c r="BE4" s="5">
        <f t="shared" si="0"/>
        <v>6</v>
      </c>
      <c r="BF4" s="5">
        <f t="shared" si="0"/>
        <v>6</v>
      </c>
      <c r="BG4" s="5">
        <f t="shared" si="0"/>
        <v>6</v>
      </c>
      <c r="BH4" s="5">
        <f t="shared" si="0"/>
        <v>6</v>
      </c>
      <c r="BI4" s="5">
        <f t="shared" si="0"/>
        <v>6</v>
      </c>
      <c r="BJ4" s="5">
        <f t="shared" si="0"/>
        <v>6</v>
      </c>
      <c r="BK4" s="5">
        <f t="shared" si="0"/>
        <v>6</v>
      </c>
    </row>
    <row r="5" spans="1:63" ht="15.75" thickBot="1">
      <c r="A5" s="10" t="s">
        <v>6</v>
      </c>
      <c r="B5" s="4" t="s">
        <v>7</v>
      </c>
      <c r="C5" s="11">
        <v>2</v>
      </c>
      <c r="D5" s="11">
        <f>C5</f>
        <v>2</v>
      </c>
      <c r="E5" s="11">
        <f t="shared" ref="E5:BK5" si="1">D5</f>
        <v>2</v>
      </c>
      <c r="F5" s="11">
        <f t="shared" si="1"/>
        <v>2</v>
      </c>
      <c r="G5" s="11">
        <f t="shared" si="1"/>
        <v>2</v>
      </c>
      <c r="H5" s="11">
        <f t="shared" si="1"/>
        <v>2</v>
      </c>
      <c r="I5" s="11">
        <f t="shared" si="1"/>
        <v>2</v>
      </c>
      <c r="J5" s="11">
        <f t="shared" si="1"/>
        <v>2</v>
      </c>
      <c r="K5" s="11">
        <f t="shared" si="1"/>
        <v>2</v>
      </c>
      <c r="L5" s="11">
        <f t="shared" si="1"/>
        <v>2</v>
      </c>
      <c r="M5" s="11">
        <f t="shared" si="1"/>
        <v>2</v>
      </c>
      <c r="N5" s="11">
        <f t="shared" si="1"/>
        <v>2</v>
      </c>
      <c r="O5" s="11">
        <f t="shared" si="1"/>
        <v>2</v>
      </c>
      <c r="P5" s="11">
        <f t="shared" si="1"/>
        <v>2</v>
      </c>
      <c r="Q5" s="11">
        <f t="shared" si="1"/>
        <v>2</v>
      </c>
      <c r="R5" s="11">
        <f t="shared" si="1"/>
        <v>2</v>
      </c>
      <c r="S5" s="11">
        <f t="shared" si="1"/>
        <v>2</v>
      </c>
      <c r="T5" s="11">
        <f t="shared" si="1"/>
        <v>2</v>
      </c>
      <c r="U5" s="11">
        <f t="shared" si="1"/>
        <v>2</v>
      </c>
      <c r="V5" s="11">
        <f t="shared" si="1"/>
        <v>2</v>
      </c>
      <c r="W5" s="11">
        <f t="shared" si="1"/>
        <v>2</v>
      </c>
      <c r="X5" s="11">
        <f t="shared" si="1"/>
        <v>2</v>
      </c>
      <c r="Y5" s="11">
        <f t="shared" si="1"/>
        <v>2</v>
      </c>
      <c r="Z5" s="11">
        <f t="shared" si="1"/>
        <v>2</v>
      </c>
      <c r="AA5" s="11">
        <f t="shared" si="1"/>
        <v>2</v>
      </c>
      <c r="AB5" s="11">
        <f t="shared" si="1"/>
        <v>2</v>
      </c>
      <c r="AC5" s="11">
        <f t="shared" si="1"/>
        <v>2</v>
      </c>
      <c r="AD5" s="11">
        <f t="shared" si="1"/>
        <v>2</v>
      </c>
      <c r="AE5" s="11">
        <f t="shared" si="1"/>
        <v>2</v>
      </c>
      <c r="AF5" s="11">
        <f t="shared" si="1"/>
        <v>2</v>
      </c>
      <c r="AG5" s="11">
        <f t="shared" si="1"/>
        <v>2</v>
      </c>
      <c r="AH5" s="11">
        <f t="shared" si="1"/>
        <v>2</v>
      </c>
      <c r="AI5" s="11">
        <f t="shared" si="1"/>
        <v>2</v>
      </c>
      <c r="AJ5" s="11">
        <f t="shared" si="1"/>
        <v>2</v>
      </c>
      <c r="AK5" s="11">
        <f t="shared" si="1"/>
        <v>2</v>
      </c>
      <c r="AL5" s="11">
        <f t="shared" si="1"/>
        <v>2</v>
      </c>
      <c r="AM5" s="11">
        <f t="shared" si="1"/>
        <v>2</v>
      </c>
      <c r="AN5" s="11">
        <f t="shared" si="1"/>
        <v>2</v>
      </c>
      <c r="AO5" s="11">
        <f t="shared" si="1"/>
        <v>2</v>
      </c>
      <c r="AP5" s="11">
        <f t="shared" si="1"/>
        <v>2</v>
      </c>
      <c r="AQ5" s="11">
        <f t="shared" si="1"/>
        <v>2</v>
      </c>
      <c r="AR5" s="11">
        <f t="shared" si="1"/>
        <v>2</v>
      </c>
      <c r="AS5" s="11">
        <f t="shared" si="1"/>
        <v>2</v>
      </c>
      <c r="AT5" s="11">
        <f t="shared" si="1"/>
        <v>2</v>
      </c>
      <c r="AU5" s="11">
        <f t="shared" si="1"/>
        <v>2</v>
      </c>
      <c r="AV5" s="11">
        <f t="shared" si="1"/>
        <v>2</v>
      </c>
      <c r="AW5" s="11">
        <f t="shared" si="1"/>
        <v>2</v>
      </c>
      <c r="AX5" s="11">
        <f t="shared" si="1"/>
        <v>2</v>
      </c>
      <c r="AY5" s="11">
        <f t="shared" si="1"/>
        <v>2</v>
      </c>
      <c r="AZ5" s="11">
        <f t="shared" si="1"/>
        <v>2</v>
      </c>
      <c r="BA5" s="11">
        <f t="shared" si="1"/>
        <v>2</v>
      </c>
      <c r="BB5" s="11">
        <f t="shared" si="1"/>
        <v>2</v>
      </c>
      <c r="BC5" s="11">
        <f t="shared" si="1"/>
        <v>2</v>
      </c>
      <c r="BD5" s="11">
        <f t="shared" si="1"/>
        <v>2</v>
      </c>
      <c r="BE5" s="11">
        <f t="shared" si="1"/>
        <v>2</v>
      </c>
      <c r="BF5" s="11">
        <f t="shared" si="1"/>
        <v>2</v>
      </c>
      <c r="BG5" s="11">
        <f t="shared" si="1"/>
        <v>2</v>
      </c>
      <c r="BH5" s="11">
        <f t="shared" si="1"/>
        <v>2</v>
      </c>
      <c r="BI5" s="11">
        <f t="shared" si="1"/>
        <v>2</v>
      </c>
      <c r="BJ5" s="11">
        <f t="shared" si="1"/>
        <v>2</v>
      </c>
      <c r="BK5" s="11">
        <f t="shared" si="1"/>
        <v>2</v>
      </c>
    </row>
    <row r="6" spans="1:63">
      <c r="A6" s="2" t="s">
        <v>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</row>
    <row r="7" spans="1:63">
      <c r="A7" s="1" t="s">
        <v>55</v>
      </c>
      <c r="B7" t="s">
        <v>9</v>
      </c>
      <c r="C7" s="5">
        <v>0</v>
      </c>
      <c r="D7" s="46">
        <v>506</v>
      </c>
      <c r="E7" s="46">
        <f t="shared" ref="E7:BK7" si="2">D7*(1+(E8/100))</f>
        <v>516.12</v>
      </c>
      <c r="F7" s="46">
        <f t="shared" si="2"/>
        <v>526.44240000000002</v>
      </c>
      <c r="G7" s="46">
        <f t="shared" si="2"/>
        <v>536.97124800000006</v>
      </c>
      <c r="H7" s="46">
        <f t="shared" si="2"/>
        <v>547.71067296000012</v>
      </c>
      <c r="I7" s="46">
        <f t="shared" si="2"/>
        <v>558.66488641920012</v>
      </c>
      <c r="J7" s="46">
        <f t="shared" si="2"/>
        <v>569.83818414758412</v>
      </c>
      <c r="K7" s="46">
        <f t="shared" si="2"/>
        <v>581.23494783053582</v>
      </c>
      <c r="L7" s="46">
        <f t="shared" si="2"/>
        <v>592.85964678714652</v>
      </c>
      <c r="M7" s="46">
        <f t="shared" si="2"/>
        <v>604.7168397228894</v>
      </c>
      <c r="N7" s="46">
        <f t="shared" si="2"/>
        <v>616.81117651734723</v>
      </c>
      <c r="O7" s="46">
        <f t="shared" si="2"/>
        <v>629.14740004769419</v>
      </c>
      <c r="P7" s="46">
        <f t="shared" si="2"/>
        <v>641.73034804864812</v>
      </c>
      <c r="Q7" s="46">
        <f t="shared" si="2"/>
        <v>654.56495500962114</v>
      </c>
      <c r="R7" s="46">
        <f t="shared" si="2"/>
        <v>667.65625410981363</v>
      </c>
      <c r="S7" s="46">
        <f t="shared" si="2"/>
        <v>681.00937919200987</v>
      </c>
      <c r="T7" s="46">
        <f t="shared" si="2"/>
        <v>694.62956677585009</v>
      </c>
      <c r="U7" s="46">
        <f t="shared" si="2"/>
        <v>708.52215811136716</v>
      </c>
      <c r="V7" s="46">
        <f t="shared" si="2"/>
        <v>722.69260127359451</v>
      </c>
      <c r="W7" s="46">
        <f t="shared" si="2"/>
        <v>737.14645329906637</v>
      </c>
      <c r="X7" s="46">
        <f t="shared" si="2"/>
        <v>751.88938236504771</v>
      </c>
      <c r="Y7" s="46">
        <f t="shared" si="2"/>
        <v>766.92717001234871</v>
      </c>
      <c r="Z7" s="46">
        <f t="shared" si="2"/>
        <v>782.26571341259569</v>
      </c>
      <c r="AA7" s="46">
        <f t="shared" si="2"/>
        <v>797.91102768084761</v>
      </c>
      <c r="AB7" s="46">
        <f t="shared" si="2"/>
        <v>813.86924823446452</v>
      </c>
      <c r="AC7" s="46">
        <f t="shared" si="2"/>
        <v>830.14663319915383</v>
      </c>
      <c r="AD7" s="46">
        <f t="shared" si="2"/>
        <v>846.74956586313692</v>
      </c>
      <c r="AE7" s="46">
        <f t="shared" si="2"/>
        <v>863.68455718039968</v>
      </c>
      <c r="AF7" s="46">
        <f t="shared" si="2"/>
        <v>880.95824832400774</v>
      </c>
      <c r="AG7" s="46">
        <f t="shared" si="2"/>
        <v>898.57741329048793</v>
      </c>
      <c r="AH7" s="46">
        <f t="shared" si="2"/>
        <v>916.54896155629774</v>
      </c>
      <c r="AI7" s="46">
        <f t="shared" si="2"/>
        <v>934.87994078742372</v>
      </c>
      <c r="AJ7" s="46">
        <f t="shared" si="2"/>
        <v>953.57753960317223</v>
      </c>
      <c r="AK7" s="46">
        <f t="shared" si="2"/>
        <v>972.6490903952357</v>
      </c>
      <c r="AL7" s="46">
        <f t="shared" si="2"/>
        <v>992.10207220314044</v>
      </c>
      <c r="AM7" s="46">
        <f t="shared" si="2"/>
        <v>1011.9441136472033</v>
      </c>
      <c r="AN7" s="46">
        <f t="shared" si="2"/>
        <v>1032.1829959201473</v>
      </c>
      <c r="AO7" s="46">
        <f t="shared" si="2"/>
        <v>1052.8266558385503</v>
      </c>
      <c r="AP7" s="46">
        <f t="shared" si="2"/>
        <v>1073.8831889553214</v>
      </c>
      <c r="AQ7" s="46">
        <f t="shared" si="2"/>
        <v>1095.3608527344279</v>
      </c>
      <c r="AR7" s="46">
        <f t="shared" si="2"/>
        <v>1117.2680697891165</v>
      </c>
      <c r="AS7" s="46">
        <f t="shared" si="2"/>
        <v>1139.6134311848989</v>
      </c>
      <c r="AT7" s="46">
        <f t="shared" si="2"/>
        <v>1162.4056998085969</v>
      </c>
      <c r="AU7" s="46">
        <f t="shared" si="2"/>
        <v>1185.6538138047688</v>
      </c>
      <c r="AV7" s="46">
        <f t="shared" si="2"/>
        <v>1209.3668900808641</v>
      </c>
      <c r="AW7" s="46">
        <f t="shared" si="2"/>
        <v>1233.5542278824814</v>
      </c>
      <c r="AX7" s="46">
        <f t="shared" si="2"/>
        <v>1258.2253124401311</v>
      </c>
      <c r="AY7" s="46">
        <f t="shared" si="2"/>
        <v>1283.3898186889337</v>
      </c>
      <c r="AZ7" s="46">
        <f t="shared" si="2"/>
        <v>1309.0576150627123</v>
      </c>
      <c r="BA7" s="46">
        <f t="shared" si="2"/>
        <v>1335.2387673639666</v>
      </c>
      <c r="BB7" s="46">
        <f t="shared" si="2"/>
        <v>1361.943542711246</v>
      </c>
      <c r="BC7" s="46">
        <f t="shared" si="2"/>
        <v>1389.1824135654708</v>
      </c>
      <c r="BD7" s="46">
        <f t="shared" si="2"/>
        <v>1416.9660618367802</v>
      </c>
      <c r="BE7" s="46">
        <f t="shared" si="2"/>
        <v>1445.3053830735159</v>
      </c>
      <c r="BF7" s="46">
        <f t="shared" si="2"/>
        <v>1474.2114907349862</v>
      </c>
      <c r="BG7" s="46">
        <f t="shared" si="2"/>
        <v>1503.695720549686</v>
      </c>
      <c r="BH7" s="46">
        <f t="shared" si="2"/>
        <v>1533.7696349606797</v>
      </c>
      <c r="BI7" s="46">
        <f t="shared" si="2"/>
        <v>1564.4450276598934</v>
      </c>
      <c r="BJ7" s="46">
        <f t="shared" si="2"/>
        <v>1595.7339282130913</v>
      </c>
      <c r="BK7" s="46">
        <f t="shared" si="2"/>
        <v>1627.6486067773531</v>
      </c>
    </row>
    <row r="8" spans="1:63">
      <c r="A8" s="1" t="s">
        <v>43</v>
      </c>
      <c r="B8" s="40" t="s">
        <v>44</v>
      </c>
      <c r="C8" s="5">
        <v>0</v>
      </c>
      <c r="D8" s="45">
        <v>2</v>
      </c>
      <c r="E8" s="45">
        <f t="shared" ref="E8:BK9" si="3">D8</f>
        <v>2</v>
      </c>
      <c r="F8" s="45">
        <f t="shared" si="3"/>
        <v>2</v>
      </c>
      <c r="G8" s="45">
        <f t="shared" si="3"/>
        <v>2</v>
      </c>
      <c r="H8" s="45">
        <v>2</v>
      </c>
      <c r="I8" s="45">
        <v>2</v>
      </c>
      <c r="J8" s="45">
        <f t="shared" si="3"/>
        <v>2</v>
      </c>
      <c r="K8" s="45">
        <f t="shared" si="3"/>
        <v>2</v>
      </c>
      <c r="L8" s="45">
        <f t="shared" si="3"/>
        <v>2</v>
      </c>
      <c r="M8" s="45">
        <f t="shared" si="3"/>
        <v>2</v>
      </c>
      <c r="N8" s="45">
        <f t="shared" si="3"/>
        <v>2</v>
      </c>
      <c r="O8" s="45">
        <f t="shared" si="3"/>
        <v>2</v>
      </c>
      <c r="P8" s="45">
        <f t="shared" si="3"/>
        <v>2</v>
      </c>
      <c r="Q8" s="45">
        <f t="shared" si="3"/>
        <v>2</v>
      </c>
      <c r="R8" s="45">
        <f t="shared" si="3"/>
        <v>2</v>
      </c>
      <c r="S8" s="45">
        <f t="shared" si="3"/>
        <v>2</v>
      </c>
      <c r="T8" s="45">
        <f t="shared" si="3"/>
        <v>2</v>
      </c>
      <c r="U8" s="45">
        <f t="shared" si="3"/>
        <v>2</v>
      </c>
      <c r="V8" s="45">
        <f t="shared" si="3"/>
        <v>2</v>
      </c>
      <c r="W8" s="45">
        <f t="shared" si="3"/>
        <v>2</v>
      </c>
      <c r="X8" s="45">
        <f t="shared" si="3"/>
        <v>2</v>
      </c>
      <c r="Y8" s="45">
        <f t="shared" si="3"/>
        <v>2</v>
      </c>
      <c r="Z8" s="45">
        <f t="shared" si="3"/>
        <v>2</v>
      </c>
      <c r="AA8" s="45">
        <f t="shared" si="3"/>
        <v>2</v>
      </c>
      <c r="AB8" s="45">
        <f t="shared" si="3"/>
        <v>2</v>
      </c>
      <c r="AC8" s="45">
        <f t="shared" si="3"/>
        <v>2</v>
      </c>
      <c r="AD8" s="45">
        <f t="shared" si="3"/>
        <v>2</v>
      </c>
      <c r="AE8" s="45">
        <f t="shared" si="3"/>
        <v>2</v>
      </c>
      <c r="AF8" s="45">
        <f t="shared" si="3"/>
        <v>2</v>
      </c>
      <c r="AG8" s="45">
        <f t="shared" si="3"/>
        <v>2</v>
      </c>
      <c r="AH8" s="45">
        <f t="shared" si="3"/>
        <v>2</v>
      </c>
      <c r="AI8" s="45">
        <f t="shared" si="3"/>
        <v>2</v>
      </c>
      <c r="AJ8" s="45">
        <f t="shared" si="3"/>
        <v>2</v>
      </c>
      <c r="AK8" s="45">
        <f t="shared" si="3"/>
        <v>2</v>
      </c>
      <c r="AL8" s="45">
        <f t="shared" si="3"/>
        <v>2</v>
      </c>
      <c r="AM8" s="45">
        <f t="shared" si="3"/>
        <v>2</v>
      </c>
      <c r="AN8" s="45">
        <f t="shared" si="3"/>
        <v>2</v>
      </c>
      <c r="AO8" s="45">
        <f t="shared" si="3"/>
        <v>2</v>
      </c>
      <c r="AP8" s="45">
        <f t="shared" si="3"/>
        <v>2</v>
      </c>
      <c r="AQ8" s="45">
        <f t="shared" si="3"/>
        <v>2</v>
      </c>
      <c r="AR8" s="45">
        <f t="shared" si="3"/>
        <v>2</v>
      </c>
      <c r="AS8" s="45">
        <f t="shared" si="3"/>
        <v>2</v>
      </c>
      <c r="AT8" s="45">
        <f t="shared" si="3"/>
        <v>2</v>
      </c>
      <c r="AU8" s="45">
        <f t="shared" si="3"/>
        <v>2</v>
      </c>
      <c r="AV8" s="45">
        <f t="shared" si="3"/>
        <v>2</v>
      </c>
      <c r="AW8" s="45">
        <f t="shared" si="3"/>
        <v>2</v>
      </c>
      <c r="AX8" s="45">
        <f t="shared" si="3"/>
        <v>2</v>
      </c>
      <c r="AY8" s="45">
        <f t="shared" si="3"/>
        <v>2</v>
      </c>
      <c r="AZ8" s="45">
        <f t="shared" si="3"/>
        <v>2</v>
      </c>
      <c r="BA8" s="45">
        <f t="shared" si="3"/>
        <v>2</v>
      </c>
      <c r="BB8" s="45">
        <f t="shared" si="3"/>
        <v>2</v>
      </c>
      <c r="BC8" s="45">
        <f t="shared" si="3"/>
        <v>2</v>
      </c>
      <c r="BD8" s="45">
        <f t="shared" si="3"/>
        <v>2</v>
      </c>
      <c r="BE8" s="45">
        <f t="shared" si="3"/>
        <v>2</v>
      </c>
      <c r="BF8" s="45">
        <f t="shared" si="3"/>
        <v>2</v>
      </c>
      <c r="BG8" s="45">
        <f t="shared" si="3"/>
        <v>2</v>
      </c>
      <c r="BH8" s="45">
        <f t="shared" si="3"/>
        <v>2</v>
      </c>
      <c r="BI8" s="45">
        <f t="shared" si="3"/>
        <v>2</v>
      </c>
      <c r="BJ8" s="45">
        <f t="shared" si="3"/>
        <v>2</v>
      </c>
      <c r="BK8" s="45">
        <f t="shared" si="3"/>
        <v>2</v>
      </c>
    </row>
    <row r="9" spans="1:63">
      <c r="A9" s="1" t="s">
        <v>11</v>
      </c>
      <c r="B9" t="s">
        <v>12</v>
      </c>
      <c r="C9" s="5">
        <v>0</v>
      </c>
      <c r="D9" s="46">
        <v>340</v>
      </c>
      <c r="E9" s="46">
        <f t="shared" si="3"/>
        <v>340</v>
      </c>
      <c r="F9" s="46">
        <f t="shared" si="3"/>
        <v>340</v>
      </c>
      <c r="G9" s="46">
        <f t="shared" si="3"/>
        <v>340</v>
      </c>
      <c r="H9" s="46">
        <f t="shared" si="3"/>
        <v>340</v>
      </c>
      <c r="I9" s="46">
        <f t="shared" si="3"/>
        <v>340</v>
      </c>
      <c r="J9" s="46">
        <f t="shared" si="3"/>
        <v>340</v>
      </c>
      <c r="K9" s="46">
        <f t="shared" si="3"/>
        <v>340</v>
      </c>
      <c r="L9" s="46">
        <f t="shared" si="3"/>
        <v>340</v>
      </c>
      <c r="M9" s="46">
        <f t="shared" si="3"/>
        <v>340</v>
      </c>
      <c r="N9" s="46">
        <f t="shared" si="3"/>
        <v>340</v>
      </c>
      <c r="O9" s="46">
        <f t="shared" si="3"/>
        <v>340</v>
      </c>
      <c r="P9" s="46">
        <f t="shared" si="3"/>
        <v>340</v>
      </c>
      <c r="Q9" s="46">
        <f t="shared" si="3"/>
        <v>340</v>
      </c>
      <c r="R9" s="46">
        <f t="shared" si="3"/>
        <v>340</v>
      </c>
      <c r="S9" s="46">
        <f t="shared" ref="S9:BK9" si="4">R9</f>
        <v>340</v>
      </c>
      <c r="T9" s="46">
        <f t="shared" si="4"/>
        <v>340</v>
      </c>
      <c r="U9" s="46">
        <f t="shared" si="4"/>
        <v>340</v>
      </c>
      <c r="V9" s="46">
        <f t="shared" si="4"/>
        <v>340</v>
      </c>
      <c r="W9" s="46">
        <f t="shared" si="4"/>
        <v>340</v>
      </c>
      <c r="X9" s="46">
        <f t="shared" si="4"/>
        <v>340</v>
      </c>
      <c r="Y9" s="46">
        <f t="shared" si="4"/>
        <v>340</v>
      </c>
      <c r="Z9" s="46">
        <f t="shared" si="4"/>
        <v>340</v>
      </c>
      <c r="AA9" s="46">
        <f t="shared" si="4"/>
        <v>340</v>
      </c>
      <c r="AB9" s="46">
        <f t="shared" si="4"/>
        <v>340</v>
      </c>
      <c r="AC9" s="46">
        <f t="shared" si="4"/>
        <v>340</v>
      </c>
      <c r="AD9" s="46">
        <f t="shared" si="4"/>
        <v>340</v>
      </c>
      <c r="AE9" s="46">
        <f t="shared" si="4"/>
        <v>340</v>
      </c>
      <c r="AF9" s="46">
        <f t="shared" si="4"/>
        <v>340</v>
      </c>
      <c r="AG9" s="46">
        <f t="shared" si="4"/>
        <v>340</v>
      </c>
      <c r="AH9" s="46">
        <f t="shared" si="4"/>
        <v>340</v>
      </c>
      <c r="AI9" s="46">
        <f t="shared" si="4"/>
        <v>340</v>
      </c>
      <c r="AJ9" s="46">
        <f t="shared" si="4"/>
        <v>340</v>
      </c>
      <c r="AK9" s="46">
        <f t="shared" si="4"/>
        <v>340</v>
      </c>
      <c r="AL9" s="46">
        <f t="shared" si="4"/>
        <v>340</v>
      </c>
      <c r="AM9" s="46">
        <f t="shared" si="4"/>
        <v>340</v>
      </c>
      <c r="AN9" s="46">
        <f t="shared" si="4"/>
        <v>340</v>
      </c>
      <c r="AO9" s="46">
        <f t="shared" si="4"/>
        <v>340</v>
      </c>
      <c r="AP9" s="46">
        <f t="shared" si="4"/>
        <v>340</v>
      </c>
      <c r="AQ9" s="46">
        <f t="shared" si="4"/>
        <v>340</v>
      </c>
      <c r="AR9" s="46">
        <f t="shared" si="4"/>
        <v>340</v>
      </c>
      <c r="AS9" s="46">
        <f t="shared" si="4"/>
        <v>340</v>
      </c>
      <c r="AT9" s="46">
        <f t="shared" si="4"/>
        <v>340</v>
      </c>
      <c r="AU9" s="46">
        <f t="shared" si="4"/>
        <v>340</v>
      </c>
      <c r="AV9" s="46">
        <f t="shared" si="4"/>
        <v>340</v>
      </c>
      <c r="AW9" s="46">
        <f t="shared" si="4"/>
        <v>340</v>
      </c>
      <c r="AX9" s="46">
        <f t="shared" si="4"/>
        <v>340</v>
      </c>
      <c r="AY9" s="46">
        <f t="shared" si="4"/>
        <v>340</v>
      </c>
      <c r="AZ9" s="46">
        <f t="shared" si="4"/>
        <v>340</v>
      </c>
      <c r="BA9" s="46">
        <f t="shared" si="4"/>
        <v>340</v>
      </c>
      <c r="BB9" s="46">
        <f t="shared" si="4"/>
        <v>340</v>
      </c>
      <c r="BC9" s="46">
        <f t="shared" si="4"/>
        <v>340</v>
      </c>
      <c r="BD9" s="46">
        <f t="shared" si="4"/>
        <v>340</v>
      </c>
      <c r="BE9" s="46">
        <f t="shared" si="4"/>
        <v>340</v>
      </c>
      <c r="BF9" s="46">
        <f t="shared" si="4"/>
        <v>340</v>
      </c>
      <c r="BG9" s="46">
        <f t="shared" si="4"/>
        <v>340</v>
      </c>
      <c r="BH9" s="46">
        <f t="shared" si="4"/>
        <v>340</v>
      </c>
      <c r="BI9" s="46">
        <f t="shared" si="4"/>
        <v>340</v>
      </c>
      <c r="BJ9" s="46">
        <f t="shared" si="4"/>
        <v>340</v>
      </c>
      <c r="BK9" s="46">
        <f t="shared" si="4"/>
        <v>340</v>
      </c>
    </row>
    <row r="10" spans="1:63">
      <c r="A10" s="1" t="s">
        <v>53</v>
      </c>
      <c r="B10" t="s">
        <v>10</v>
      </c>
      <c r="C10" s="5">
        <v>0</v>
      </c>
      <c r="D10" s="48">
        <f>D9*24</f>
        <v>8160</v>
      </c>
      <c r="E10" s="48">
        <f t="shared" ref="E10:BK10" si="5">E9*24</f>
        <v>8160</v>
      </c>
      <c r="F10" s="48">
        <f t="shared" si="5"/>
        <v>8160</v>
      </c>
      <c r="G10" s="48">
        <f t="shared" si="5"/>
        <v>8160</v>
      </c>
      <c r="H10" s="48">
        <f t="shared" si="5"/>
        <v>8160</v>
      </c>
      <c r="I10" s="48">
        <f t="shared" si="5"/>
        <v>8160</v>
      </c>
      <c r="J10" s="48">
        <f t="shared" si="5"/>
        <v>8160</v>
      </c>
      <c r="K10" s="48">
        <f t="shared" si="5"/>
        <v>8160</v>
      </c>
      <c r="L10" s="48">
        <f t="shared" si="5"/>
        <v>8160</v>
      </c>
      <c r="M10" s="48">
        <f t="shared" si="5"/>
        <v>8160</v>
      </c>
      <c r="N10" s="48">
        <f t="shared" si="5"/>
        <v>8160</v>
      </c>
      <c r="O10" s="48">
        <f t="shared" si="5"/>
        <v>8160</v>
      </c>
      <c r="P10" s="48">
        <f t="shared" si="5"/>
        <v>8160</v>
      </c>
      <c r="Q10" s="48">
        <f t="shared" si="5"/>
        <v>8160</v>
      </c>
      <c r="R10" s="48">
        <f t="shared" si="5"/>
        <v>8160</v>
      </c>
      <c r="S10" s="48">
        <f t="shared" si="5"/>
        <v>8160</v>
      </c>
      <c r="T10" s="48">
        <f t="shared" si="5"/>
        <v>8160</v>
      </c>
      <c r="U10" s="48">
        <f t="shared" si="5"/>
        <v>8160</v>
      </c>
      <c r="V10" s="48">
        <f t="shared" si="5"/>
        <v>8160</v>
      </c>
      <c r="W10" s="48">
        <f t="shared" si="5"/>
        <v>8160</v>
      </c>
      <c r="X10" s="48">
        <f t="shared" si="5"/>
        <v>8160</v>
      </c>
      <c r="Y10" s="48">
        <f t="shared" si="5"/>
        <v>8160</v>
      </c>
      <c r="Z10" s="48">
        <f t="shared" si="5"/>
        <v>8160</v>
      </c>
      <c r="AA10" s="48">
        <f t="shared" si="5"/>
        <v>8160</v>
      </c>
      <c r="AB10" s="48">
        <f t="shared" si="5"/>
        <v>8160</v>
      </c>
      <c r="AC10" s="48">
        <f t="shared" si="5"/>
        <v>8160</v>
      </c>
      <c r="AD10" s="48">
        <f t="shared" si="5"/>
        <v>8160</v>
      </c>
      <c r="AE10" s="48">
        <f t="shared" si="5"/>
        <v>8160</v>
      </c>
      <c r="AF10" s="48">
        <f t="shared" si="5"/>
        <v>8160</v>
      </c>
      <c r="AG10" s="48">
        <f t="shared" si="5"/>
        <v>8160</v>
      </c>
      <c r="AH10" s="48">
        <f t="shared" si="5"/>
        <v>8160</v>
      </c>
      <c r="AI10" s="48">
        <f t="shared" si="5"/>
        <v>8160</v>
      </c>
      <c r="AJ10" s="48">
        <f t="shared" si="5"/>
        <v>8160</v>
      </c>
      <c r="AK10" s="48">
        <f t="shared" si="5"/>
        <v>8160</v>
      </c>
      <c r="AL10" s="48">
        <f t="shared" si="5"/>
        <v>8160</v>
      </c>
      <c r="AM10" s="48">
        <f t="shared" si="5"/>
        <v>8160</v>
      </c>
      <c r="AN10" s="48">
        <f t="shared" si="5"/>
        <v>8160</v>
      </c>
      <c r="AO10" s="48">
        <f t="shared" si="5"/>
        <v>8160</v>
      </c>
      <c r="AP10" s="48">
        <f t="shared" si="5"/>
        <v>8160</v>
      </c>
      <c r="AQ10" s="48">
        <f t="shared" si="5"/>
        <v>8160</v>
      </c>
      <c r="AR10" s="48">
        <f t="shared" si="5"/>
        <v>8160</v>
      </c>
      <c r="AS10" s="48">
        <f t="shared" si="5"/>
        <v>8160</v>
      </c>
      <c r="AT10" s="48">
        <f t="shared" si="5"/>
        <v>8160</v>
      </c>
      <c r="AU10" s="48">
        <f t="shared" si="5"/>
        <v>8160</v>
      </c>
      <c r="AV10" s="48">
        <f t="shared" si="5"/>
        <v>8160</v>
      </c>
      <c r="AW10" s="48">
        <f t="shared" si="5"/>
        <v>8160</v>
      </c>
      <c r="AX10" s="48">
        <f t="shared" si="5"/>
        <v>8160</v>
      </c>
      <c r="AY10" s="48">
        <f t="shared" si="5"/>
        <v>8160</v>
      </c>
      <c r="AZ10" s="48">
        <f t="shared" si="5"/>
        <v>8160</v>
      </c>
      <c r="BA10" s="48">
        <f t="shared" si="5"/>
        <v>8160</v>
      </c>
      <c r="BB10" s="48">
        <f t="shared" si="5"/>
        <v>8160</v>
      </c>
      <c r="BC10" s="48">
        <f t="shared" si="5"/>
        <v>8160</v>
      </c>
      <c r="BD10" s="48">
        <f t="shared" si="5"/>
        <v>8160</v>
      </c>
      <c r="BE10" s="48">
        <f t="shared" si="5"/>
        <v>8160</v>
      </c>
      <c r="BF10" s="48">
        <f t="shared" si="5"/>
        <v>8160</v>
      </c>
      <c r="BG10" s="48">
        <f t="shared" si="5"/>
        <v>8160</v>
      </c>
      <c r="BH10" s="48">
        <f t="shared" si="5"/>
        <v>8160</v>
      </c>
      <c r="BI10" s="48">
        <f t="shared" si="5"/>
        <v>8160</v>
      </c>
      <c r="BJ10" s="48">
        <f t="shared" si="5"/>
        <v>8160</v>
      </c>
      <c r="BK10" s="48">
        <f t="shared" si="5"/>
        <v>8160</v>
      </c>
    </row>
    <row r="11" spans="1:63">
      <c r="A11" s="1" t="s">
        <v>50</v>
      </c>
      <c r="B11" t="s">
        <v>51</v>
      </c>
      <c r="C11" s="5">
        <v>0</v>
      </c>
      <c r="D11" s="46">
        <v>150</v>
      </c>
      <c r="E11" s="46">
        <v>150</v>
      </c>
      <c r="F11" s="46">
        <v>150</v>
      </c>
      <c r="G11" s="46">
        <v>150</v>
      </c>
      <c r="H11" s="46">
        <v>150</v>
      </c>
      <c r="I11" s="46">
        <v>155</v>
      </c>
      <c r="J11" s="46">
        <v>160</v>
      </c>
      <c r="K11" s="46">
        <v>165</v>
      </c>
      <c r="L11" s="46">
        <v>170</v>
      </c>
      <c r="M11" s="46">
        <v>175</v>
      </c>
      <c r="N11" s="46">
        <v>180</v>
      </c>
      <c r="O11" s="46">
        <v>185</v>
      </c>
      <c r="P11" s="46">
        <v>190</v>
      </c>
      <c r="Q11" s="46">
        <v>195</v>
      </c>
      <c r="R11" s="46">
        <v>200</v>
      </c>
      <c r="S11" s="46">
        <v>200</v>
      </c>
      <c r="T11" s="46">
        <v>200</v>
      </c>
      <c r="U11" s="46">
        <v>200</v>
      </c>
      <c r="V11" s="46">
        <v>200</v>
      </c>
      <c r="W11" s="46">
        <v>200</v>
      </c>
      <c r="X11" s="46">
        <v>200</v>
      </c>
      <c r="Y11" s="46">
        <v>200</v>
      </c>
      <c r="Z11" s="46">
        <v>200</v>
      </c>
      <c r="AA11" s="46">
        <v>200</v>
      </c>
      <c r="AB11" s="46">
        <v>200</v>
      </c>
      <c r="AC11" s="46">
        <v>200</v>
      </c>
      <c r="AD11" s="46">
        <v>200</v>
      </c>
      <c r="AE11" s="46">
        <v>200</v>
      </c>
      <c r="AF11" s="46">
        <v>200</v>
      </c>
      <c r="AG11" s="46">
        <v>200</v>
      </c>
      <c r="AH11" s="46">
        <v>200</v>
      </c>
      <c r="AI11" s="46">
        <v>200</v>
      </c>
      <c r="AJ11" s="46">
        <v>200</v>
      </c>
      <c r="AK11" s="46">
        <v>200</v>
      </c>
      <c r="AL11" s="46">
        <v>200</v>
      </c>
      <c r="AM11" s="46">
        <v>200</v>
      </c>
      <c r="AN11" s="46">
        <v>200</v>
      </c>
      <c r="AO11" s="46">
        <v>200</v>
      </c>
      <c r="AP11" s="46">
        <v>200</v>
      </c>
      <c r="AQ11" s="46">
        <v>200</v>
      </c>
      <c r="AR11" s="46">
        <v>200</v>
      </c>
      <c r="AS11" s="46">
        <v>200</v>
      </c>
      <c r="AT11" s="46">
        <v>200</v>
      </c>
      <c r="AU11" s="46">
        <v>200</v>
      </c>
      <c r="AV11" s="46">
        <v>200</v>
      </c>
      <c r="AW11" s="46">
        <v>200</v>
      </c>
      <c r="AX11" s="46">
        <v>200</v>
      </c>
      <c r="AY11" s="46">
        <v>200</v>
      </c>
      <c r="AZ11" s="46">
        <v>200</v>
      </c>
      <c r="BA11" s="46">
        <v>200</v>
      </c>
      <c r="BB11" s="46">
        <v>200</v>
      </c>
      <c r="BC11" s="46">
        <v>200</v>
      </c>
      <c r="BD11" s="46">
        <v>200</v>
      </c>
      <c r="BE11" s="46">
        <v>200</v>
      </c>
      <c r="BF11" s="46">
        <v>200</v>
      </c>
      <c r="BG11" s="46">
        <v>200</v>
      </c>
      <c r="BH11" s="46">
        <v>200</v>
      </c>
      <c r="BI11" s="46">
        <v>200</v>
      </c>
      <c r="BJ11" s="46">
        <v>200</v>
      </c>
      <c r="BK11" s="46">
        <v>200</v>
      </c>
    </row>
    <row r="12" spans="1:63">
      <c r="A12" s="2" t="s">
        <v>54</v>
      </c>
      <c r="B12" s="7" t="s">
        <v>14</v>
      </c>
      <c r="C12" s="8">
        <v>0</v>
      </c>
      <c r="D12" s="49">
        <f>D11*D10*D7/1000</f>
        <v>619344</v>
      </c>
      <c r="E12" s="49">
        <f t="shared" ref="E12:BK12" si="6">E11*E10*E7/1000</f>
        <v>631730.88</v>
      </c>
      <c r="F12" s="49">
        <f t="shared" si="6"/>
        <v>644365.4976</v>
      </c>
      <c r="G12" s="49">
        <f t="shared" si="6"/>
        <v>657252.80755200004</v>
      </c>
      <c r="H12" s="49">
        <f t="shared" si="6"/>
        <v>670397.86370304017</v>
      </c>
      <c r="I12" s="49">
        <f t="shared" si="6"/>
        <v>706599.34834300436</v>
      </c>
      <c r="J12" s="49">
        <f t="shared" si="6"/>
        <v>743980.73322308587</v>
      </c>
      <c r="K12" s="49">
        <f t="shared" si="6"/>
        <v>782574.73375903349</v>
      </c>
      <c r="L12" s="49">
        <f t="shared" si="6"/>
        <v>822414.90202312975</v>
      </c>
      <c r="M12" s="49">
        <f t="shared" si="6"/>
        <v>863535.64712428604</v>
      </c>
      <c r="N12" s="49">
        <f t="shared" si="6"/>
        <v>905972.25606867962</v>
      </c>
      <c r="O12" s="49">
        <f t="shared" si="6"/>
        <v>949760.91511199914</v>
      </c>
      <c r="P12" s="49">
        <f t="shared" si="6"/>
        <v>994938.73161462403</v>
      </c>
      <c r="Q12" s="49">
        <f t="shared" si="6"/>
        <v>1041543.7564113091</v>
      </c>
      <c r="R12" s="49">
        <f t="shared" si="6"/>
        <v>1089615.0067072157</v>
      </c>
      <c r="S12" s="49">
        <f t="shared" si="6"/>
        <v>1111407.3068413602</v>
      </c>
      <c r="T12" s="49">
        <f t="shared" si="6"/>
        <v>1133635.4529781872</v>
      </c>
      <c r="U12" s="49">
        <f t="shared" si="6"/>
        <v>1156308.1620377512</v>
      </c>
      <c r="V12" s="49">
        <f t="shared" si="6"/>
        <v>1179434.3252785064</v>
      </c>
      <c r="W12" s="49">
        <f t="shared" si="6"/>
        <v>1203023.0117840762</v>
      </c>
      <c r="X12" s="49">
        <f t="shared" si="6"/>
        <v>1227083.4720197578</v>
      </c>
      <c r="Y12" s="49">
        <f t="shared" si="6"/>
        <v>1251625.141460153</v>
      </c>
      <c r="Z12" s="49">
        <f t="shared" si="6"/>
        <v>1276657.6442893562</v>
      </c>
      <c r="AA12" s="49">
        <f t="shared" si="6"/>
        <v>1302190.7971751431</v>
      </c>
      <c r="AB12" s="49">
        <f t="shared" si="6"/>
        <v>1328234.6131186462</v>
      </c>
      <c r="AC12" s="49">
        <f t="shared" si="6"/>
        <v>1354799.3053810191</v>
      </c>
      <c r="AD12" s="49">
        <f t="shared" si="6"/>
        <v>1381895.2914886393</v>
      </c>
      <c r="AE12" s="49">
        <f t="shared" si="6"/>
        <v>1409533.1973184124</v>
      </c>
      <c r="AF12" s="49">
        <f t="shared" si="6"/>
        <v>1437723.8612647806</v>
      </c>
      <c r="AG12" s="49">
        <f t="shared" si="6"/>
        <v>1466478.3384900764</v>
      </c>
      <c r="AH12" s="49">
        <f t="shared" si="6"/>
        <v>1495807.9052598779</v>
      </c>
      <c r="AI12" s="49">
        <f t="shared" si="6"/>
        <v>1525724.0633650755</v>
      </c>
      <c r="AJ12" s="49">
        <f t="shared" si="6"/>
        <v>1556238.5446323771</v>
      </c>
      <c r="AK12" s="49">
        <f t="shared" si="6"/>
        <v>1587363.3155250247</v>
      </c>
      <c r="AL12" s="49">
        <f t="shared" si="6"/>
        <v>1619110.5818355253</v>
      </c>
      <c r="AM12" s="49">
        <f t="shared" si="6"/>
        <v>1651492.7934722358</v>
      </c>
      <c r="AN12" s="49">
        <f t="shared" si="6"/>
        <v>1684522.6493416803</v>
      </c>
      <c r="AO12" s="49">
        <f t="shared" si="6"/>
        <v>1718213.1023285142</v>
      </c>
      <c r="AP12" s="49">
        <f t="shared" si="6"/>
        <v>1752577.3643750846</v>
      </c>
      <c r="AQ12" s="49">
        <f t="shared" si="6"/>
        <v>1787628.9116625865</v>
      </c>
      <c r="AR12" s="49">
        <f t="shared" si="6"/>
        <v>1823381.4898958381</v>
      </c>
      <c r="AS12" s="49">
        <f t="shared" si="6"/>
        <v>1859849.1196937549</v>
      </c>
      <c r="AT12" s="49">
        <f t="shared" si="6"/>
        <v>1897046.10208763</v>
      </c>
      <c r="AU12" s="49">
        <f t="shared" si="6"/>
        <v>1934987.0241293826</v>
      </c>
      <c r="AV12" s="49">
        <f t="shared" si="6"/>
        <v>1973686.7646119702</v>
      </c>
      <c r="AW12" s="49">
        <f t="shared" si="6"/>
        <v>2013160.4999042095</v>
      </c>
      <c r="AX12" s="49">
        <f t="shared" si="6"/>
        <v>2053423.709902294</v>
      </c>
      <c r="AY12" s="49">
        <f t="shared" si="6"/>
        <v>2094492.1841003399</v>
      </c>
      <c r="AZ12" s="49">
        <f t="shared" si="6"/>
        <v>2136382.0277823466</v>
      </c>
      <c r="BA12" s="49">
        <f t="shared" si="6"/>
        <v>2179109.6683379938</v>
      </c>
      <c r="BB12" s="49">
        <f t="shared" si="6"/>
        <v>2222691.8617047532</v>
      </c>
      <c r="BC12" s="49">
        <f t="shared" si="6"/>
        <v>2267145.6989388485</v>
      </c>
      <c r="BD12" s="49">
        <f t="shared" si="6"/>
        <v>2312488.6129176253</v>
      </c>
      <c r="BE12" s="49">
        <f t="shared" si="6"/>
        <v>2358738.3851759783</v>
      </c>
      <c r="BF12" s="49">
        <f t="shared" si="6"/>
        <v>2405913.1528794975</v>
      </c>
      <c r="BG12" s="49">
        <f t="shared" si="6"/>
        <v>2454031.4159370875</v>
      </c>
      <c r="BH12" s="49">
        <f t="shared" si="6"/>
        <v>2503112.0442558294</v>
      </c>
      <c r="BI12" s="49">
        <f t="shared" si="6"/>
        <v>2553174.285140946</v>
      </c>
      <c r="BJ12" s="49">
        <f t="shared" si="6"/>
        <v>2604237.7708437648</v>
      </c>
      <c r="BK12" s="49">
        <f t="shared" si="6"/>
        <v>2656322.52626064</v>
      </c>
    </row>
    <row r="13" spans="1:63" s="32" customFormat="1">
      <c r="A13" s="33" t="s">
        <v>38</v>
      </c>
      <c r="B13" s="32" t="s">
        <v>9</v>
      </c>
      <c r="C13" s="20">
        <v>0</v>
      </c>
      <c r="D13" s="50">
        <v>1200</v>
      </c>
      <c r="E13" s="50">
        <f t="shared" ref="E13:BK13" si="7">D13*(1+(E14/100))</f>
        <v>1224</v>
      </c>
      <c r="F13" s="50">
        <f t="shared" si="7"/>
        <v>1248.48</v>
      </c>
      <c r="G13" s="50">
        <f t="shared" si="7"/>
        <v>1273.4496000000001</v>
      </c>
      <c r="H13" s="50">
        <f t="shared" si="7"/>
        <v>1298.9185920000002</v>
      </c>
      <c r="I13" s="50">
        <f t="shared" si="7"/>
        <v>1324.8969638400004</v>
      </c>
      <c r="J13" s="50">
        <f t="shared" si="7"/>
        <v>1351.3949031168004</v>
      </c>
      <c r="K13" s="50">
        <f t="shared" si="7"/>
        <v>1378.4228011791365</v>
      </c>
      <c r="L13" s="50">
        <f t="shared" si="7"/>
        <v>1405.9912572027192</v>
      </c>
      <c r="M13" s="50">
        <f t="shared" si="7"/>
        <v>1434.1110823467736</v>
      </c>
      <c r="N13" s="50">
        <f t="shared" si="7"/>
        <v>1462.7933039937091</v>
      </c>
      <c r="O13" s="50">
        <f t="shared" si="7"/>
        <v>1492.0491700735834</v>
      </c>
      <c r="P13" s="50">
        <f t="shared" si="7"/>
        <v>1521.8901534750551</v>
      </c>
      <c r="Q13" s="50">
        <f t="shared" si="7"/>
        <v>1552.3279565445562</v>
      </c>
      <c r="R13" s="50">
        <f t="shared" si="7"/>
        <v>1583.3745156754474</v>
      </c>
      <c r="S13" s="50">
        <f t="shared" si="7"/>
        <v>1615.0420059889564</v>
      </c>
      <c r="T13" s="50">
        <f t="shared" si="7"/>
        <v>1647.3428461087356</v>
      </c>
      <c r="U13" s="50">
        <f t="shared" si="7"/>
        <v>1680.2897030309102</v>
      </c>
      <c r="V13" s="50">
        <f t="shared" si="7"/>
        <v>1713.8954970915286</v>
      </c>
      <c r="W13" s="50">
        <f t="shared" si="7"/>
        <v>1748.1734070333591</v>
      </c>
      <c r="X13" s="50">
        <f t="shared" si="7"/>
        <v>1748.1734070333591</v>
      </c>
      <c r="Y13" s="50">
        <f t="shared" si="7"/>
        <v>1748.1734070333591</v>
      </c>
      <c r="Z13" s="50">
        <f t="shared" si="7"/>
        <v>1748.1734070333591</v>
      </c>
      <c r="AA13" s="50">
        <f t="shared" si="7"/>
        <v>1748.1734070333591</v>
      </c>
      <c r="AB13" s="50">
        <f t="shared" si="7"/>
        <v>1748.1734070333591</v>
      </c>
      <c r="AC13" s="50">
        <f t="shared" si="7"/>
        <v>1748.1734070333591</v>
      </c>
      <c r="AD13" s="50">
        <f t="shared" si="7"/>
        <v>1748.1734070333591</v>
      </c>
      <c r="AE13" s="50">
        <f t="shared" si="7"/>
        <v>1748.1734070333591</v>
      </c>
      <c r="AF13" s="50">
        <f t="shared" si="7"/>
        <v>1748.1734070333591</v>
      </c>
      <c r="AG13" s="50">
        <f t="shared" si="7"/>
        <v>1748.1734070333591</v>
      </c>
      <c r="AH13" s="50">
        <f t="shared" si="7"/>
        <v>1748.1734070333591</v>
      </c>
      <c r="AI13" s="50">
        <f t="shared" si="7"/>
        <v>1748.1734070333591</v>
      </c>
      <c r="AJ13" s="50">
        <f t="shared" si="7"/>
        <v>1748.1734070333591</v>
      </c>
      <c r="AK13" s="50">
        <f t="shared" si="7"/>
        <v>1748.1734070333591</v>
      </c>
      <c r="AL13" s="50">
        <f t="shared" si="7"/>
        <v>1748.1734070333591</v>
      </c>
      <c r="AM13" s="50">
        <f t="shared" si="7"/>
        <v>1748.1734070333591</v>
      </c>
      <c r="AN13" s="50">
        <f t="shared" si="7"/>
        <v>1748.1734070333591</v>
      </c>
      <c r="AO13" s="50">
        <f t="shared" si="7"/>
        <v>1748.1734070333591</v>
      </c>
      <c r="AP13" s="50">
        <f t="shared" si="7"/>
        <v>1748.1734070333591</v>
      </c>
      <c r="AQ13" s="50">
        <f t="shared" si="7"/>
        <v>1748.1734070333591</v>
      </c>
      <c r="AR13" s="50">
        <f t="shared" si="7"/>
        <v>1748.1734070333591</v>
      </c>
      <c r="AS13" s="50">
        <f t="shared" si="7"/>
        <v>1748.1734070333591</v>
      </c>
      <c r="AT13" s="50">
        <f t="shared" si="7"/>
        <v>1748.1734070333591</v>
      </c>
      <c r="AU13" s="50">
        <f t="shared" si="7"/>
        <v>1748.1734070333591</v>
      </c>
      <c r="AV13" s="50">
        <f t="shared" si="7"/>
        <v>1748.1734070333591</v>
      </c>
      <c r="AW13" s="50">
        <f t="shared" si="7"/>
        <v>1748.1734070333591</v>
      </c>
      <c r="AX13" s="50">
        <f t="shared" si="7"/>
        <v>1748.1734070333591</v>
      </c>
      <c r="AY13" s="50">
        <f t="shared" si="7"/>
        <v>1748.1734070333591</v>
      </c>
      <c r="AZ13" s="50">
        <f t="shared" si="7"/>
        <v>1748.1734070333591</v>
      </c>
      <c r="BA13" s="50">
        <f t="shared" si="7"/>
        <v>1748.1734070333591</v>
      </c>
      <c r="BB13" s="50">
        <f t="shared" si="7"/>
        <v>1748.1734070333591</v>
      </c>
      <c r="BC13" s="50">
        <f t="shared" si="7"/>
        <v>1748.1734070333591</v>
      </c>
      <c r="BD13" s="50">
        <f t="shared" si="7"/>
        <v>1748.1734070333591</v>
      </c>
      <c r="BE13" s="50">
        <f t="shared" si="7"/>
        <v>1748.1734070333591</v>
      </c>
      <c r="BF13" s="50">
        <f t="shared" si="7"/>
        <v>1748.1734070333591</v>
      </c>
      <c r="BG13" s="50">
        <f t="shared" si="7"/>
        <v>1748.1734070333591</v>
      </c>
      <c r="BH13" s="50">
        <f t="shared" si="7"/>
        <v>1748.1734070333591</v>
      </c>
      <c r="BI13" s="50">
        <f t="shared" si="7"/>
        <v>1748.1734070333591</v>
      </c>
      <c r="BJ13" s="50">
        <f t="shared" si="7"/>
        <v>1748.1734070333591</v>
      </c>
      <c r="BK13" s="50">
        <f t="shared" si="7"/>
        <v>1748.1734070333591</v>
      </c>
    </row>
    <row r="14" spans="1:63" s="32" customFormat="1">
      <c r="A14" s="1" t="s">
        <v>43</v>
      </c>
      <c r="B14" s="40" t="s">
        <v>44</v>
      </c>
      <c r="C14" s="20">
        <v>0</v>
      </c>
      <c r="D14" s="55">
        <v>2</v>
      </c>
      <c r="E14" s="55">
        <f>D14</f>
        <v>2</v>
      </c>
      <c r="F14" s="55">
        <f t="shared" ref="F14:BK14" si="8">E14</f>
        <v>2</v>
      </c>
      <c r="G14" s="55">
        <f t="shared" si="8"/>
        <v>2</v>
      </c>
      <c r="H14" s="55">
        <f t="shared" si="8"/>
        <v>2</v>
      </c>
      <c r="I14" s="55">
        <v>2</v>
      </c>
      <c r="J14" s="55">
        <f t="shared" si="8"/>
        <v>2</v>
      </c>
      <c r="K14" s="55">
        <f t="shared" si="8"/>
        <v>2</v>
      </c>
      <c r="L14" s="55">
        <f t="shared" si="8"/>
        <v>2</v>
      </c>
      <c r="M14" s="55">
        <f t="shared" si="8"/>
        <v>2</v>
      </c>
      <c r="N14" s="55">
        <f t="shared" si="8"/>
        <v>2</v>
      </c>
      <c r="O14" s="55">
        <f t="shared" si="8"/>
        <v>2</v>
      </c>
      <c r="P14" s="55">
        <f t="shared" si="8"/>
        <v>2</v>
      </c>
      <c r="Q14" s="55">
        <f t="shared" si="8"/>
        <v>2</v>
      </c>
      <c r="R14" s="55">
        <f t="shared" si="8"/>
        <v>2</v>
      </c>
      <c r="S14" s="55">
        <f t="shared" si="8"/>
        <v>2</v>
      </c>
      <c r="T14" s="55">
        <f t="shared" si="8"/>
        <v>2</v>
      </c>
      <c r="U14" s="55">
        <f t="shared" si="8"/>
        <v>2</v>
      </c>
      <c r="V14" s="55">
        <f t="shared" si="8"/>
        <v>2</v>
      </c>
      <c r="W14" s="55">
        <f t="shared" si="8"/>
        <v>2</v>
      </c>
      <c r="X14" s="55">
        <v>0</v>
      </c>
      <c r="Y14" s="55">
        <f t="shared" si="8"/>
        <v>0</v>
      </c>
      <c r="Z14" s="55">
        <f t="shared" si="8"/>
        <v>0</v>
      </c>
      <c r="AA14" s="55">
        <f t="shared" si="8"/>
        <v>0</v>
      </c>
      <c r="AB14" s="55">
        <f t="shared" si="8"/>
        <v>0</v>
      </c>
      <c r="AC14" s="55">
        <f t="shared" si="8"/>
        <v>0</v>
      </c>
      <c r="AD14" s="55">
        <f t="shared" si="8"/>
        <v>0</v>
      </c>
      <c r="AE14" s="55">
        <f t="shared" si="8"/>
        <v>0</v>
      </c>
      <c r="AF14" s="55">
        <f t="shared" si="8"/>
        <v>0</v>
      </c>
      <c r="AG14" s="55">
        <f t="shared" si="8"/>
        <v>0</v>
      </c>
      <c r="AH14" s="55">
        <f t="shared" si="8"/>
        <v>0</v>
      </c>
      <c r="AI14" s="55">
        <f t="shared" si="8"/>
        <v>0</v>
      </c>
      <c r="AJ14" s="55">
        <f t="shared" si="8"/>
        <v>0</v>
      </c>
      <c r="AK14" s="55">
        <f t="shared" si="8"/>
        <v>0</v>
      </c>
      <c r="AL14" s="55">
        <f t="shared" si="8"/>
        <v>0</v>
      </c>
      <c r="AM14" s="55">
        <f t="shared" si="8"/>
        <v>0</v>
      </c>
      <c r="AN14" s="55">
        <f t="shared" si="8"/>
        <v>0</v>
      </c>
      <c r="AO14" s="55">
        <f t="shared" si="8"/>
        <v>0</v>
      </c>
      <c r="AP14" s="55">
        <f t="shared" si="8"/>
        <v>0</v>
      </c>
      <c r="AQ14" s="55">
        <f t="shared" si="8"/>
        <v>0</v>
      </c>
      <c r="AR14" s="55">
        <f t="shared" si="8"/>
        <v>0</v>
      </c>
      <c r="AS14" s="55">
        <f t="shared" si="8"/>
        <v>0</v>
      </c>
      <c r="AT14" s="55">
        <f t="shared" si="8"/>
        <v>0</v>
      </c>
      <c r="AU14" s="55">
        <f t="shared" si="8"/>
        <v>0</v>
      </c>
      <c r="AV14" s="55">
        <f t="shared" si="8"/>
        <v>0</v>
      </c>
      <c r="AW14" s="55">
        <f t="shared" si="8"/>
        <v>0</v>
      </c>
      <c r="AX14" s="55">
        <f t="shared" si="8"/>
        <v>0</v>
      </c>
      <c r="AY14" s="55">
        <f t="shared" si="8"/>
        <v>0</v>
      </c>
      <c r="AZ14" s="55">
        <f t="shared" si="8"/>
        <v>0</v>
      </c>
      <c r="BA14" s="55">
        <f t="shared" si="8"/>
        <v>0</v>
      </c>
      <c r="BB14" s="55">
        <f t="shared" si="8"/>
        <v>0</v>
      </c>
      <c r="BC14" s="55">
        <f t="shared" si="8"/>
        <v>0</v>
      </c>
      <c r="BD14" s="55">
        <f t="shared" si="8"/>
        <v>0</v>
      </c>
      <c r="BE14" s="55">
        <f t="shared" si="8"/>
        <v>0</v>
      </c>
      <c r="BF14" s="55">
        <f t="shared" si="8"/>
        <v>0</v>
      </c>
      <c r="BG14" s="55">
        <f t="shared" si="8"/>
        <v>0</v>
      </c>
      <c r="BH14" s="55">
        <f t="shared" si="8"/>
        <v>0</v>
      </c>
      <c r="BI14" s="55">
        <f t="shared" si="8"/>
        <v>0</v>
      </c>
      <c r="BJ14" s="55">
        <f t="shared" si="8"/>
        <v>0</v>
      </c>
      <c r="BK14" s="55">
        <f t="shared" si="8"/>
        <v>0</v>
      </c>
    </row>
    <row r="15" spans="1:63" s="32" customFormat="1">
      <c r="A15" s="1" t="s">
        <v>39</v>
      </c>
      <c r="B15" t="s">
        <v>10</v>
      </c>
      <c r="C15" s="5">
        <v>0</v>
      </c>
      <c r="D15" s="50">
        <v>4</v>
      </c>
      <c r="E15" s="50">
        <v>4</v>
      </c>
      <c r="F15" s="50">
        <v>4</v>
      </c>
      <c r="G15" s="50">
        <v>4</v>
      </c>
      <c r="H15" s="50">
        <v>4</v>
      </c>
      <c r="I15" s="50">
        <v>4</v>
      </c>
      <c r="J15" s="50">
        <v>4</v>
      </c>
      <c r="K15" s="50">
        <v>4</v>
      </c>
      <c r="L15" s="50">
        <v>4</v>
      </c>
      <c r="M15" s="50">
        <v>4</v>
      </c>
      <c r="N15" s="50">
        <v>4</v>
      </c>
      <c r="O15" s="50">
        <v>4</v>
      </c>
      <c r="P15" s="50">
        <v>4</v>
      </c>
      <c r="Q15" s="50">
        <v>4</v>
      </c>
      <c r="R15" s="50">
        <v>4</v>
      </c>
      <c r="S15" s="50">
        <v>4</v>
      </c>
      <c r="T15" s="50">
        <v>4</v>
      </c>
      <c r="U15" s="50">
        <v>4</v>
      </c>
      <c r="V15" s="50">
        <v>4</v>
      </c>
      <c r="W15" s="50">
        <v>4</v>
      </c>
      <c r="X15" s="50">
        <v>4</v>
      </c>
      <c r="Y15" s="50">
        <v>4</v>
      </c>
      <c r="Z15" s="50">
        <v>4</v>
      </c>
      <c r="AA15" s="50">
        <v>4</v>
      </c>
      <c r="AB15" s="50">
        <v>4</v>
      </c>
      <c r="AC15" s="50">
        <v>4</v>
      </c>
      <c r="AD15" s="50">
        <v>4</v>
      </c>
      <c r="AE15" s="50">
        <v>4</v>
      </c>
      <c r="AF15" s="50">
        <v>4</v>
      </c>
      <c r="AG15" s="50">
        <v>4</v>
      </c>
      <c r="AH15" s="50">
        <v>4</v>
      </c>
      <c r="AI15" s="50">
        <v>4</v>
      </c>
      <c r="AJ15" s="50">
        <v>4</v>
      </c>
      <c r="AK15" s="50">
        <v>4</v>
      </c>
      <c r="AL15" s="50">
        <v>4</v>
      </c>
      <c r="AM15" s="50">
        <v>4</v>
      </c>
      <c r="AN15" s="50">
        <v>4</v>
      </c>
      <c r="AO15" s="50">
        <v>4</v>
      </c>
      <c r="AP15" s="50">
        <v>4</v>
      </c>
      <c r="AQ15" s="50">
        <v>4</v>
      </c>
      <c r="AR15" s="50">
        <v>4</v>
      </c>
      <c r="AS15" s="50">
        <v>4</v>
      </c>
      <c r="AT15" s="50">
        <v>4</v>
      </c>
      <c r="AU15" s="50">
        <v>4</v>
      </c>
      <c r="AV15" s="50">
        <v>4</v>
      </c>
      <c r="AW15" s="50">
        <v>4</v>
      </c>
      <c r="AX15" s="50">
        <v>4</v>
      </c>
      <c r="AY15" s="50">
        <v>4</v>
      </c>
      <c r="AZ15" s="50">
        <v>4</v>
      </c>
      <c r="BA15" s="50">
        <v>4</v>
      </c>
      <c r="BB15" s="50">
        <v>4</v>
      </c>
      <c r="BC15" s="50">
        <v>4</v>
      </c>
      <c r="BD15" s="50">
        <v>4</v>
      </c>
      <c r="BE15" s="50">
        <v>4</v>
      </c>
      <c r="BF15" s="50">
        <v>4</v>
      </c>
      <c r="BG15" s="50">
        <v>4</v>
      </c>
      <c r="BH15" s="50">
        <v>4</v>
      </c>
      <c r="BI15" s="50">
        <v>4</v>
      </c>
      <c r="BJ15" s="50">
        <v>4</v>
      </c>
      <c r="BK15" s="50">
        <v>4</v>
      </c>
    </row>
    <row r="16" spans="1:63">
      <c r="A16" s="1" t="s">
        <v>11</v>
      </c>
      <c r="B16" t="s">
        <v>12</v>
      </c>
      <c r="C16" s="5">
        <v>0</v>
      </c>
      <c r="D16" s="50">
        <v>340</v>
      </c>
      <c r="E16" s="50">
        <f>D16</f>
        <v>340</v>
      </c>
      <c r="F16" s="50">
        <f t="shared" ref="F16:BK16" si="9">E16</f>
        <v>340</v>
      </c>
      <c r="G16" s="50">
        <f t="shared" si="9"/>
        <v>340</v>
      </c>
      <c r="H16" s="50">
        <f t="shared" si="9"/>
        <v>340</v>
      </c>
      <c r="I16" s="50">
        <f t="shared" si="9"/>
        <v>340</v>
      </c>
      <c r="J16" s="50">
        <f t="shared" si="9"/>
        <v>340</v>
      </c>
      <c r="K16" s="50">
        <f t="shared" si="9"/>
        <v>340</v>
      </c>
      <c r="L16" s="50">
        <f t="shared" si="9"/>
        <v>340</v>
      </c>
      <c r="M16" s="50">
        <f t="shared" si="9"/>
        <v>340</v>
      </c>
      <c r="N16" s="50">
        <f t="shared" si="9"/>
        <v>340</v>
      </c>
      <c r="O16" s="50">
        <f t="shared" si="9"/>
        <v>340</v>
      </c>
      <c r="P16" s="50">
        <f t="shared" si="9"/>
        <v>340</v>
      </c>
      <c r="Q16" s="50">
        <f t="shared" si="9"/>
        <v>340</v>
      </c>
      <c r="R16" s="50">
        <f t="shared" si="9"/>
        <v>340</v>
      </c>
      <c r="S16" s="50">
        <f t="shared" si="9"/>
        <v>340</v>
      </c>
      <c r="T16" s="50">
        <f t="shared" si="9"/>
        <v>340</v>
      </c>
      <c r="U16" s="50">
        <f t="shared" si="9"/>
        <v>340</v>
      </c>
      <c r="V16" s="50">
        <f t="shared" si="9"/>
        <v>340</v>
      </c>
      <c r="W16" s="50">
        <f t="shared" si="9"/>
        <v>340</v>
      </c>
      <c r="X16" s="50">
        <f t="shared" si="9"/>
        <v>340</v>
      </c>
      <c r="Y16" s="50">
        <f t="shared" si="9"/>
        <v>340</v>
      </c>
      <c r="Z16" s="50">
        <f t="shared" si="9"/>
        <v>340</v>
      </c>
      <c r="AA16" s="50">
        <f t="shared" si="9"/>
        <v>340</v>
      </c>
      <c r="AB16" s="50">
        <f t="shared" si="9"/>
        <v>340</v>
      </c>
      <c r="AC16" s="50">
        <f t="shared" si="9"/>
        <v>340</v>
      </c>
      <c r="AD16" s="50">
        <f t="shared" si="9"/>
        <v>340</v>
      </c>
      <c r="AE16" s="50">
        <f t="shared" si="9"/>
        <v>340</v>
      </c>
      <c r="AF16" s="50">
        <f t="shared" si="9"/>
        <v>340</v>
      </c>
      <c r="AG16" s="50">
        <f t="shared" si="9"/>
        <v>340</v>
      </c>
      <c r="AH16" s="50">
        <f t="shared" si="9"/>
        <v>340</v>
      </c>
      <c r="AI16" s="50">
        <f t="shared" si="9"/>
        <v>340</v>
      </c>
      <c r="AJ16" s="50">
        <f t="shared" si="9"/>
        <v>340</v>
      </c>
      <c r="AK16" s="50">
        <f t="shared" si="9"/>
        <v>340</v>
      </c>
      <c r="AL16" s="50">
        <f t="shared" si="9"/>
        <v>340</v>
      </c>
      <c r="AM16" s="50">
        <f t="shared" si="9"/>
        <v>340</v>
      </c>
      <c r="AN16" s="50">
        <f t="shared" si="9"/>
        <v>340</v>
      </c>
      <c r="AO16" s="50">
        <f t="shared" si="9"/>
        <v>340</v>
      </c>
      <c r="AP16" s="50">
        <f t="shared" si="9"/>
        <v>340</v>
      </c>
      <c r="AQ16" s="50">
        <f t="shared" si="9"/>
        <v>340</v>
      </c>
      <c r="AR16" s="50">
        <f t="shared" si="9"/>
        <v>340</v>
      </c>
      <c r="AS16" s="50">
        <f t="shared" si="9"/>
        <v>340</v>
      </c>
      <c r="AT16" s="50">
        <f t="shared" si="9"/>
        <v>340</v>
      </c>
      <c r="AU16" s="50">
        <f t="shared" si="9"/>
        <v>340</v>
      </c>
      <c r="AV16" s="50">
        <f t="shared" si="9"/>
        <v>340</v>
      </c>
      <c r="AW16" s="50">
        <f t="shared" si="9"/>
        <v>340</v>
      </c>
      <c r="AX16" s="50">
        <f t="shared" si="9"/>
        <v>340</v>
      </c>
      <c r="AY16" s="50">
        <f t="shared" si="9"/>
        <v>340</v>
      </c>
      <c r="AZ16" s="50">
        <f t="shared" si="9"/>
        <v>340</v>
      </c>
      <c r="BA16" s="50">
        <f t="shared" si="9"/>
        <v>340</v>
      </c>
      <c r="BB16" s="50">
        <f t="shared" si="9"/>
        <v>340</v>
      </c>
      <c r="BC16" s="50">
        <f t="shared" si="9"/>
        <v>340</v>
      </c>
      <c r="BD16" s="50">
        <f t="shared" si="9"/>
        <v>340</v>
      </c>
      <c r="BE16" s="50">
        <f t="shared" si="9"/>
        <v>340</v>
      </c>
      <c r="BF16" s="50">
        <f t="shared" si="9"/>
        <v>340</v>
      </c>
      <c r="BG16" s="50">
        <f t="shared" si="9"/>
        <v>340</v>
      </c>
      <c r="BH16" s="50">
        <f t="shared" si="9"/>
        <v>340</v>
      </c>
      <c r="BI16" s="50">
        <f t="shared" si="9"/>
        <v>340</v>
      </c>
      <c r="BJ16" s="50">
        <f t="shared" si="9"/>
        <v>340</v>
      </c>
      <c r="BK16" s="50">
        <f t="shared" si="9"/>
        <v>340</v>
      </c>
    </row>
    <row r="17" spans="1:63" s="32" customFormat="1">
      <c r="A17" s="1" t="s">
        <v>52</v>
      </c>
      <c r="B17" t="s">
        <v>13</v>
      </c>
      <c r="C17" s="5">
        <v>0</v>
      </c>
      <c r="D17" s="50">
        <f t="shared" ref="D17:AI17" si="10">(300-D11)*D16*D15</f>
        <v>204000</v>
      </c>
      <c r="E17" s="50">
        <f t="shared" si="10"/>
        <v>204000</v>
      </c>
      <c r="F17" s="50">
        <f t="shared" si="10"/>
        <v>204000</v>
      </c>
      <c r="G17" s="50">
        <f t="shared" si="10"/>
        <v>204000</v>
      </c>
      <c r="H17" s="50">
        <f t="shared" si="10"/>
        <v>204000</v>
      </c>
      <c r="I17" s="50">
        <f t="shared" si="10"/>
        <v>197200</v>
      </c>
      <c r="J17" s="50">
        <f t="shared" si="10"/>
        <v>190400</v>
      </c>
      <c r="K17" s="50">
        <f t="shared" si="10"/>
        <v>183600</v>
      </c>
      <c r="L17" s="50">
        <f t="shared" si="10"/>
        <v>176800</v>
      </c>
      <c r="M17" s="50">
        <f t="shared" si="10"/>
        <v>170000</v>
      </c>
      <c r="N17" s="50">
        <f t="shared" si="10"/>
        <v>163200</v>
      </c>
      <c r="O17" s="50">
        <f t="shared" si="10"/>
        <v>156400</v>
      </c>
      <c r="P17" s="50">
        <f t="shared" si="10"/>
        <v>149600</v>
      </c>
      <c r="Q17" s="50">
        <f t="shared" si="10"/>
        <v>142800</v>
      </c>
      <c r="R17" s="50">
        <f t="shared" si="10"/>
        <v>136000</v>
      </c>
      <c r="S17" s="50">
        <f t="shared" si="10"/>
        <v>136000</v>
      </c>
      <c r="T17" s="50">
        <f t="shared" si="10"/>
        <v>136000</v>
      </c>
      <c r="U17" s="50">
        <f t="shared" si="10"/>
        <v>136000</v>
      </c>
      <c r="V17" s="50">
        <f t="shared" si="10"/>
        <v>136000</v>
      </c>
      <c r="W17" s="50">
        <f t="shared" si="10"/>
        <v>136000</v>
      </c>
      <c r="X17" s="50">
        <f t="shared" si="10"/>
        <v>136000</v>
      </c>
      <c r="Y17" s="50">
        <f t="shared" si="10"/>
        <v>136000</v>
      </c>
      <c r="Z17" s="50">
        <f t="shared" si="10"/>
        <v>136000</v>
      </c>
      <c r="AA17" s="50">
        <f t="shared" si="10"/>
        <v>136000</v>
      </c>
      <c r="AB17" s="50">
        <f t="shared" si="10"/>
        <v>136000</v>
      </c>
      <c r="AC17" s="50">
        <f t="shared" si="10"/>
        <v>136000</v>
      </c>
      <c r="AD17" s="50">
        <f t="shared" si="10"/>
        <v>136000</v>
      </c>
      <c r="AE17" s="50">
        <f t="shared" si="10"/>
        <v>136000</v>
      </c>
      <c r="AF17" s="50">
        <f t="shared" si="10"/>
        <v>136000</v>
      </c>
      <c r="AG17" s="50">
        <f t="shared" si="10"/>
        <v>136000</v>
      </c>
      <c r="AH17" s="50">
        <f t="shared" si="10"/>
        <v>136000</v>
      </c>
      <c r="AI17" s="50">
        <f t="shared" si="10"/>
        <v>136000</v>
      </c>
      <c r="AJ17" s="50">
        <f t="shared" ref="AJ17:BK17" si="11">(300-AJ11)*AJ16*AJ15</f>
        <v>136000</v>
      </c>
      <c r="AK17" s="50">
        <f t="shared" si="11"/>
        <v>136000</v>
      </c>
      <c r="AL17" s="50">
        <f t="shared" si="11"/>
        <v>136000</v>
      </c>
      <c r="AM17" s="50">
        <f t="shared" si="11"/>
        <v>136000</v>
      </c>
      <c r="AN17" s="50">
        <f t="shared" si="11"/>
        <v>136000</v>
      </c>
      <c r="AO17" s="50">
        <f t="shared" si="11"/>
        <v>136000</v>
      </c>
      <c r="AP17" s="50">
        <f t="shared" si="11"/>
        <v>136000</v>
      </c>
      <c r="AQ17" s="50">
        <f t="shared" si="11"/>
        <v>136000</v>
      </c>
      <c r="AR17" s="50">
        <f t="shared" si="11"/>
        <v>136000</v>
      </c>
      <c r="AS17" s="50">
        <f t="shared" si="11"/>
        <v>136000</v>
      </c>
      <c r="AT17" s="50">
        <f t="shared" si="11"/>
        <v>136000</v>
      </c>
      <c r="AU17" s="50">
        <f t="shared" si="11"/>
        <v>136000</v>
      </c>
      <c r="AV17" s="50">
        <f t="shared" si="11"/>
        <v>136000</v>
      </c>
      <c r="AW17" s="50">
        <f t="shared" si="11"/>
        <v>136000</v>
      </c>
      <c r="AX17" s="50">
        <f t="shared" si="11"/>
        <v>136000</v>
      </c>
      <c r="AY17" s="50">
        <f t="shared" si="11"/>
        <v>136000</v>
      </c>
      <c r="AZ17" s="50">
        <f t="shared" si="11"/>
        <v>136000</v>
      </c>
      <c r="BA17" s="50">
        <f t="shared" si="11"/>
        <v>136000</v>
      </c>
      <c r="BB17" s="50">
        <f t="shared" si="11"/>
        <v>136000</v>
      </c>
      <c r="BC17" s="50">
        <f t="shared" si="11"/>
        <v>136000</v>
      </c>
      <c r="BD17" s="50">
        <f t="shared" si="11"/>
        <v>136000</v>
      </c>
      <c r="BE17" s="50">
        <f t="shared" si="11"/>
        <v>136000</v>
      </c>
      <c r="BF17" s="50">
        <f t="shared" si="11"/>
        <v>136000</v>
      </c>
      <c r="BG17" s="50">
        <f t="shared" si="11"/>
        <v>136000</v>
      </c>
      <c r="BH17" s="50">
        <f t="shared" si="11"/>
        <v>136000</v>
      </c>
      <c r="BI17" s="50">
        <f t="shared" si="11"/>
        <v>136000</v>
      </c>
      <c r="BJ17" s="50">
        <f t="shared" si="11"/>
        <v>136000</v>
      </c>
      <c r="BK17" s="50">
        <f t="shared" si="11"/>
        <v>136000</v>
      </c>
    </row>
    <row r="18" spans="1:63" ht="15.75" thickBot="1">
      <c r="A18" s="3" t="s">
        <v>66</v>
      </c>
      <c r="B18" s="12" t="s">
        <v>14</v>
      </c>
      <c r="C18" s="13">
        <v>0</v>
      </c>
      <c r="D18" s="51">
        <f>D17*D13/1000</f>
        <v>244800</v>
      </c>
      <c r="E18" s="51">
        <f t="shared" ref="E18:BK18" si="12">E17*E13/1000</f>
        <v>249696</v>
      </c>
      <c r="F18" s="51">
        <f t="shared" si="12"/>
        <v>254689.92000000001</v>
      </c>
      <c r="G18" s="51">
        <f t="shared" si="12"/>
        <v>259783.71840000004</v>
      </c>
      <c r="H18" s="51">
        <f t="shared" si="12"/>
        <v>264979.39276800002</v>
      </c>
      <c r="I18" s="51">
        <f t="shared" si="12"/>
        <v>261269.68126924807</v>
      </c>
      <c r="J18" s="51">
        <f t="shared" si="12"/>
        <v>257305.5895534388</v>
      </c>
      <c r="K18" s="51">
        <f t="shared" si="12"/>
        <v>253078.42629648949</v>
      </c>
      <c r="L18" s="51">
        <f t="shared" si="12"/>
        <v>248579.25427344075</v>
      </c>
      <c r="M18" s="51">
        <f t="shared" si="12"/>
        <v>243798.88399895153</v>
      </c>
      <c r="N18" s="51">
        <f t="shared" si="12"/>
        <v>238727.86721177329</v>
      </c>
      <c r="O18" s="51">
        <f t="shared" si="12"/>
        <v>233356.49019950844</v>
      </c>
      <c r="P18" s="51">
        <f t="shared" si="12"/>
        <v>227674.76695986823</v>
      </c>
      <c r="Q18" s="51">
        <f t="shared" si="12"/>
        <v>221672.4321945626</v>
      </c>
      <c r="R18" s="51">
        <f t="shared" si="12"/>
        <v>215338.93413186085</v>
      </c>
      <c r="S18" s="51">
        <f t="shared" si="12"/>
        <v>219645.71281449805</v>
      </c>
      <c r="T18" s="51">
        <f t="shared" si="12"/>
        <v>224038.62707078803</v>
      </c>
      <c r="U18" s="51">
        <f t="shared" si="12"/>
        <v>228519.39961220376</v>
      </c>
      <c r="V18" s="51">
        <f t="shared" si="12"/>
        <v>233089.78760444786</v>
      </c>
      <c r="W18" s="51">
        <f t="shared" si="12"/>
        <v>237751.58335653684</v>
      </c>
      <c r="X18" s="51">
        <f t="shared" si="12"/>
        <v>237751.58335653684</v>
      </c>
      <c r="Y18" s="51">
        <f t="shared" si="12"/>
        <v>237751.58335653684</v>
      </c>
      <c r="Z18" s="51">
        <f t="shared" si="12"/>
        <v>237751.58335653684</v>
      </c>
      <c r="AA18" s="51">
        <f t="shared" si="12"/>
        <v>237751.58335653684</v>
      </c>
      <c r="AB18" s="51">
        <f t="shared" si="12"/>
        <v>237751.58335653684</v>
      </c>
      <c r="AC18" s="51">
        <f t="shared" si="12"/>
        <v>237751.58335653684</v>
      </c>
      <c r="AD18" s="51">
        <f t="shared" si="12"/>
        <v>237751.58335653684</v>
      </c>
      <c r="AE18" s="51">
        <f t="shared" si="12"/>
        <v>237751.58335653684</v>
      </c>
      <c r="AF18" s="51">
        <f t="shared" si="12"/>
        <v>237751.58335653684</v>
      </c>
      <c r="AG18" s="51">
        <f t="shared" si="12"/>
        <v>237751.58335653684</v>
      </c>
      <c r="AH18" s="51">
        <f t="shared" si="12"/>
        <v>237751.58335653684</v>
      </c>
      <c r="AI18" s="51">
        <f t="shared" si="12"/>
        <v>237751.58335653684</v>
      </c>
      <c r="AJ18" s="51">
        <f t="shared" si="12"/>
        <v>237751.58335653684</v>
      </c>
      <c r="AK18" s="51">
        <f t="shared" si="12"/>
        <v>237751.58335653684</v>
      </c>
      <c r="AL18" s="51">
        <f t="shared" si="12"/>
        <v>237751.58335653684</v>
      </c>
      <c r="AM18" s="51">
        <f t="shared" si="12"/>
        <v>237751.58335653684</v>
      </c>
      <c r="AN18" s="51">
        <f t="shared" si="12"/>
        <v>237751.58335653684</v>
      </c>
      <c r="AO18" s="51">
        <f t="shared" si="12"/>
        <v>237751.58335653684</v>
      </c>
      <c r="AP18" s="51">
        <f t="shared" si="12"/>
        <v>237751.58335653684</v>
      </c>
      <c r="AQ18" s="51">
        <f t="shared" si="12"/>
        <v>237751.58335653684</v>
      </c>
      <c r="AR18" s="51">
        <f t="shared" si="12"/>
        <v>237751.58335653684</v>
      </c>
      <c r="AS18" s="51">
        <f t="shared" si="12"/>
        <v>237751.58335653684</v>
      </c>
      <c r="AT18" s="51">
        <f t="shared" si="12"/>
        <v>237751.58335653684</v>
      </c>
      <c r="AU18" s="51">
        <f t="shared" si="12"/>
        <v>237751.58335653684</v>
      </c>
      <c r="AV18" s="51">
        <f t="shared" si="12"/>
        <v>237751.58335653684</v>
      </c>
      <c r="AW18" s="51">
        <f t="shared" si="12"/>
        <v>237751.58335653684</v>
      </c>
      <c r="AX18" s="51">
        <f t="shared" si="12"/>
        <v>237751.58335653684</v>
      </c>
      <c r="AY18" s="51">
        <f t="shared" si="12"/>
        <v>237751.58335653684</v>
      </c>
      <c r="AZ18" s="51">
        <f t="shared" si="12"/>
        <v>237751.58335653684</v>
      </c>
      <c r="BA18" s="51">
        <f t="shared" si="12"/>
        <v>237751.58335653684</v>
      </c>
      <c r="BB18" s="51">
        <f t="shared" si="12"/>
        <v>237751.58335653684</v>
      </c>
      <c r="BC18" s="51">
        <f t="shared" si="12"/>
        <v>237751.58335653684</v>
      </c>
      <c r="BD18" s="51">
        <f t="shared" si="12"/>
        <v>237751.58335653684</v>
      </c>
      <c r="BE18" s="51">
        <f t="shared" si="12"/>
        <v>237751.58335653684</v>
      </c>
      <c r="BF18" s="51">
        <f t="shared" si="12"/>
        <v>237751.58335653684</v>
      </c>
      <c r="BG18" s="51">
        <f t="shared" si="12"/>
        <v>237751.58335653684</v>
      </c>
      <c r="BH18" s="51">
        <f t="shared" si="12"/>
        <v>237751.58335653684</v>
      </c>
      <c r="BI18" s="51">
        <f t="shared" si="12"/>
        <v>237751.58335653684</v>
      </c>
      <c r="BJ18" s="51">
        <f t="shared" si="12"/>
        <v>237751.58335653684</v>
      </c>
      <c r="BK18" s="51">
        <f t="shared" si="12"/>
        <v>237751.58335653684</v>
      </c>
    </row>
    <row r="19" spans="1:63" ht="15.75" thickBot="1">
      <c r="A19" s="3" t="s">
        <v>15</v>
      </c>
      <c r="B19" s="12" t="s">
        <v>14</v>
      </c>
      <c r="C19" s="13">
        <v>0</v>
      </c>
      <c r="D19" s="51">
        <f>D12+D18</f>
        <v>864144</v>
      </c>
      <c r="E19" s="51">
        <f t="shared" ref="E19:BK19" si="13">E12+E18</f>
        <v>881426.88</v>
      </c>
      <c r="F19" s="51">
        <f t="shared" si="13"/>
        <v>899055.41760000004</v>
      </c>
      <c r="G19" s="51">
        <f t="shared" si="13"/>
        <v>917036.52595200005</v>
      </c>
      <c r="H19" s="51">
        <f t="shared" si="13"/>
        <v>935377.25647104019</v>
      </c>
      <c r="I19" s="51">
        <f t="shared" si="13"/>
        <v>967869.02961225249</v>
      </c>
      <c r="J19" s="51">
        <f t="shared" si="13"/>
        <v>1001286.3227765247</v>
      </c>
      <c r="K19" s="51">
        <f t="shared" si="13"/>
        <v>1035653.160055523</v>
      </c>
      <c r="L19" s="51">
        <f t="shared" si="13"/>
        <v>1070994.1562965706</v>
      </c>
      <c r="M19" s="51">
        <f t="shared" si="13"/>
        <v>1107334.5311232377</v>
      </c>
      <c r="N19" s="51">
        <f t="shared" si="13"/>
        <v>1144700.123280453</v>
      </c>
      <c r="O19" s="51">
        <f t="shared" si="13"/>
        <v>1183117.4053115076</v>
      </c>
      <c r="P19" s="51">
        <f t="shared" si="13"/>
        <v>1222613.4985744923</v>
      </c>
      <c r="Q19" s="51">
        <f t="shared" si="13"/>
        <v>1263216.1886058718</v>
      </c>
      <c r="R19" s="51">
        <f t="shared" si="13"/>
        <v>1304953.9408390764</v>
      </c>
      <c r="S19" s="51">
        <f t="shared" si="13"/>
        <v>1331053.0196558582</v>
      </c>
      <c r="T19" s="51">
        <f t="shared" si="13"/>
        <v>1357674.0800489753</v>
      </c>
      <c r="U19" s="51">
        <f t="shared" si="13"/>
        <v>1384827.5616499549</v>
      </c>
      <c r="V19" s="51">
        <f t="shared" si="13"/>
        <v>1412524.1128829543</v>
      </c>
      <c r="W19" s="51">
        <f t="shared" si="13"/>
        <v>1440774.5951406131</v>
      </c>
      <c r="X19" s="51">
        <f t="shared" si="13"/>
        <v>1464835.0553762948</v>
      </c>
      <c r="Y19" s="51">
        <f t="shared" si="13"/>
        <v>1489376.72481669</v>
      </c>
      <c r="Z19" s="51">
        <f t="shared" si="13"/>
        <v>1514409.2276458931</v>
      </c>
      <c r="AA19" s="51">
        <f t="shared" si="13"/>
        <v>1539942.3805316801</v>
      </c>
      <c r="AB19" s="51">
        <f t="shared" si="13"/>
        <v>1565986.1964751831</v>
      </c>
      <c r="AC19" s="51">
        <f t="shared" si="13"/>
        <v>1592550.8887375561</v>
      </c>
      <c r="AD19" s="51">
        <f t="shared" si="13"/>
        <v>1619646.8748451762</v>
      </c>
      <c r="AE19" s="51">
        <f t="shared" si="13"/>
        <v>1647284.7806749493</v>
      </c>
      <c r="AF19" s="51">
        <f t="shared" si="13"/>
        <v>1675475.4446213176</v>
      </c>
      <c r="AG19" s="51">
        <f t="shared" si="13"/>
        <v>1704229.9218466133</v>
      </c>
      <c r="AH19" s="51">
        <f t="shared" si="13"/>
        <v>1733559.4886164148</v>
      </c>
      <c r="AI19" s="51">
        <f t="shared" si="13"/>
        <v>1763475.6467216124</v>
      </c>
      <c r="AJ19" s="51">
        <f t="shared" si="13"/>
        <v>1793990.127988914</v>
      </c>
      <c r="AK19" s="51">
        <f t="shared" si="13"/>
        <v>1825114.8988815616</v>
      </c>
      <c r="AL19" s="51">
        <f t="shared" si="13"/>
        <v>1856862.1651920623</v>
      </c>
      <c r="AM19" s="51">
        <f t="shared" si="13"/>
        <v>1889244.3768287727</v>
      </c>
      <c r="AN19" s="51">
        <f t="shared" si="13"/>
        <v>1922274.2326982173</v>
      </c>
      <c r="AO19" s="51">
        <f t="shared" si="13"/>
        <v>1955964.6856850511</v>
      </c>
      <c r="AP19" s="51">
        <f t="shared" si="13"/>
        <v>1990328.9477316216</v>
      </c>
      <c r="AQ19" s="51">
        <f t="shared" si="13"/>
        <v>2025380.4950191234</v>
      </c>
      <c r="AR19" s="51">
        <f t="shared" si="13"/>
        <v>2061133.073252375</v>
      </c>
      <c r="AS19" s="51">
        <f t="shared" si="13"/>
        <v>2097600.7030502916</v>
      </c>
      <c r="AT19" s="51">
        <f t="shared" si="13"/>
        <v>2134797.6854441669</v>
      </c>
      <c r="AU19" s="51">
        <f t="shared" si="13"/>
        <v>2172738.6074859193</v>
      </c>
      <c r="AV19" s="51">
        <f t="shared" si="13"/>
        <v>2211438.3479685071</v>
      </c>
      <c r="AW19" s="51">
        <f t="shared" si="13"/>
        <v>2250912.0832607462</v>
      </c>
      <c r="AX19" s="51">
        <f t="shared" si="13"/>
        <v>2291175.2932588309</v>
      </c>
      <c r="AY19" s="51">
        <f t="shared" si="13"/>
        <v>2332243.7674568766</v>
      </c>
      <c r="AZ19" s="51">
        <f t="shared" si="13"/>
        <v>2374133.6111388835</v>
      </c>
      <c r="BA19" s="51">
        <f t="shared" si="13"/>
        <v>2416861.2516945307</v>
      </c>
      <c r="BB19" s="51">
        <f t="shared" si="13"/>
        <v>2460443.4450612902</v>
      </c>
      <c r="BC19" s="51">
        <f t="shared" si="13"/>
        <v>2504897.2822953854</v>
      </c>
      <c r="BD19" s="51">
        <f t="shared" si="13"/>
        <v>2550240.1962741623</v>
      </c>
      <c r="BE19" s="51">
        <f t="shared" si="13"/>
        <v>2596489.9685325152</v>
      </c>
      <c r="BF19" s="51">
        <f t="shared" si="13"/>
        <v>2643664.7362360344</v>
      </c>
      <c r="BG19" s="51">
        <f t="shared" si="13"/>
        <v>2691782.9992936244</v>
      </c>
      <c r="BH19" s="51">
        <f t="shared" si="13"/>
        <v>2740863.6276123663</v>
      </c>
      <c r="BI19" s="51">
        <f t="shared" si="13"/>
        <v>2790925.868497483</v>
      </c>
      <c r="BJ19" s="51">
        <f t="shared" si="13"/>
        <v>2841989.3542003017</v>
      </c>
      <c r="BK19" s="51">
        <f t="shared" si="13"/>
        <v>2894074.1096171769</v>
      </c>
    </row>
    <row r="20" spans="1:63">
      <c r="A20" s="2" t="s">
        <v>16</v>
      </c>
      <c r="C20" s="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</row>
    <row r="21" spans="1:63">
      <c r="A21" s="1" t="s">
        <v>17</v>
      </c>
      <c r="B21" t="s">
        <v>9</v>
      </c>
      <c r="C21" s="5">
        <v>0</v>
      </c>
      <c r="D21" s="46">
        <v>550</v>
      </c>
      <c r="E21" s="46">
        <f t="shared" ref="E21:BK21" si="14">D21*(1+(E22/100))</f>
        <v>539</v>
      </c>
      <c r="F21" s="46">
        <f t="shared" si="14"/>
        <v>528.22</v>
      </c>
      <c r="G21" s="46">
        <f t="shared" si="14"/>
        <v>517.65560000000005</v>
      </c>
      <c r="H21" s="46">
        <f t="shared" si="14"/>
        <v>507.30248800000004</v>
      </c>
      <c r="I21" s="46">
        <f t="shared" si="14"/>
        <v>497.15643824000006</v>
      </c>
      <c r="J21" s="46">
        <f t="shared" si="14"/>
        <v>487.21330947520005</v>
      </c>
      <c r="K21" s="46">
        <f t="shared" si="14"/>
        <v>477.46904328569605</v>
      </c>
      <c r="L21" s="46">
        <f t="shared" si="14"/>
        <v>467.9196624199821</v>
      </c>
      <c r="M21" s="46">
        <f t="shared" si="14"/>
        <v>458.56126917158247</v>
      </c>
      <c r="N21" s="46">
        <f t="shared" si="14"/>
        <v>449.39004378815082</v>
      </c>
      <c r="O21" s="46">
        <f t="shared" si="14"/>
        <v>440.40224291238781</v>
      </c>
      <c r="P21" s="46">
        <f t="shared" si="14"/>
        <v>431.59419805414007</v>
      </c>
      <c r="Q21" s="46">
        <f t="shared" si="14"/>
        <v>422.96231409305727</v>
      </c>
      <c r="R21" s="46">
        <f t="shared" si="14"/>
        <v>414.5030678111961</v>
      </c>
      <c r="S21" s="46">
        <f t="shared" si="14"/>
        <v>406.21300645497217</v>
      </c>
      <c r="T21" s="46">
        <f t="shared" si="14"/>
        <v>398.08874632587271</v>
      </c>
      <c r="U21" s="46">
        <f t="shared" si="14"/>
        <v>390.12697139935523</v>
      </c>
      <c r="V21" s="46">
        <f t="shared" si="14"/>
        <v>382.32443197136814</v>
      </c>
      <c r="W21" s="46">
        <f t="shared" si="14"/>
        <v>374.67794333194075</v>
      </c>
      <c r="X21" s="46">
        <f t="shared" si="14"/>
        <v>367.18438446530195</v>
      </c>
      <c r="Y21" s="46">
        <f t="shared" si="14"/>
        <v>359.84069677599592</v>
      </c>
      <c r="Z21" s="46">
        <f t="shared" si="14"/>
        <v>352.64388284047601</v>
      </c>
      <c r="AA21" s="46">
        <f t="shared" si="14"/>
        <v>345.59100518366648</v>
      </c>
      <c r="AB21" s="46">
        <f t="shared" si="14"/>
        <v>338.67918507999315</v>
      </c>
      <c r="AC21" s="46">
        <f t="shared" si="14"/>
        <v>331.90560137839327</v>
      </c>
      <c r="AD21" s="46">
        <f t="shared" si="14"/>
        <v>325.26748935082537</v>
      </c>
      <c r="AE21" s="46">
        <f t="shared" si="14"/>
        <v>318.76213956380883</v>
      </c>
      <c r="AF21" s="46">
        <f t="shared" si="14"/>
        <v>312.38689677253262</v>
      </c>
      <c r="AG21" s="46">
        <f t="shared" si="14"/>
        <v>306.13915883708199</v>
      </c>
      <c r="AH21" s="46">
        <f t="shared" si="14"/>
        <v>300.01637566034037</v>
      </c>
      <c r="AI21" s="46">
        <f t="shared" si="14"/>
        <v>294.01604814713357</v>
      </c>
      <c r="AJ21" s="46">
        <f t="shared" si="14"/>
        <v>288.1357271841909</v>
      </c>
      <c r="AK21" s="46">
        <f t="shared" si="14"/>
        <v>282.37301264050706</v>
      </c>
      <c r="AL21" s="46">
        <f t="shared" si="14"/>
        <v>276.72555238769689</v>
      </c>
      <c r="AM21" s="46">
        <f t="shared" si="14"/>
        <v>271.19104133994296</v>
      </c>
      <c r="AN21" s="46">
        <f t="shared" si="14"/>
        <v>265.76722051314408</v>
      </c>
      <c r="AO21" s="46">
        <f t="shared" si="14"/>
        <v>260.45187610288122</v>
      </c>
      <c r="AP21" s="46">
        <f t="shared" si="14"/>
        <v>255.24283858082359</v>
      </c>
      <c r="AQ21" s="46">
        <f t="shared" si="14"/>
        <v>250.1379818092071</v>
      </c>
      <c r="AR21" s="46">
        <f t="shared" si="14"/>
        <v>245.13522217302295</v>
      </c>
      <c r="AS21" s="46">
        <f t="shared" si="14"/>
        <v>240.23251772956249</v>
      </c>
      <c r="AT21" s="46">
        <f t="shared" si="14"/>
        <v>235.42786737497124</v>
      </c>
      <c r="AU21" s="46">
        <f t="shared" si="14"/>
        <v>230.71931002747181</v>
      </c>
      <c r="AV21" s="46">
        <f t="shared" si="14"/>
        <v>226.10492382692237</v>
      </c>
      <c r="AW21" s="46">
        <f t="shared" si="14"/>
        <v>221.58282535038393</v>
      </c>
      <c r="AX21" s="46">
        <f t="shared" si="14"/>
        <v>217.15116884337624</v>
      </c>
      <c r="AY21" s="46">
        <f t="shared" si="14"/>
        <v>212.80814546650871</v>
      </c>
      <c r="AZ21" s="46">
        <f t="shared" si="14"/>
        <v>208.55198255717852</v>
      </c>
      <c r="BA21" s="46">
        <f t="shared" si="14"/>
        <v>204.38094290603493</v>
      </c>
      <c r="BB21" s="46">
        <f t="shared" si="14"/>
        <v>200.29332404791424</v>
      </c>
      <c r="BC21" s="46">
        <f t="shared" si="14"/>
        <v>196.28745756695596</v>
      </c>
      <c r="BD21" s="46">
        <f t="shared" si="14"/>
        <v>192.36170841561685</v>
      </c>
      <c r="BE21" s="46">
        <f t="shared" si="14"/>
        <v>188.51447424730452</v>
      </c>
      <c r="BF21" s="46">
        <f t="shared" si="14"/>
        <v>184.74418476235843</v>
      </c>
      <c r="BG21" s="46">
        <f t="shared" si="14"/>
        <v>181.04930106711126</v>
      </c>
      <c r="BH21" s="46">
        <f t="shared" si="14"/>
        <v>177.42831504576904</v>
      </c>
      <c r="BI21" s="46">
        <f t="shared" si="14"/>
        <v>173.87974874485366</v>
      </c>
      <c r="BJ21" s="46">
        <f t="shared" si="14"/>
        <v>170.40215376995658</v>
      </c>
      <c r="BK21" s="46">
        <f t="shared" si="14"/>
        <v>166.99411069455746</v>
      </c>
    </row>
    <row r="22" spans="1:63">
      <c r="A22" s="1" t="s">
        <v>43</v>
      </c>
      <c r="B22" s="40" t="s">
        <v>44</v>
      </c>
      <c r="C22" s="5">
        <v>0</v>
      </c>
      <c r="D22" s="57">
        <v>-2</v>
      </c>
      <c r="E22" s="57">
        <f t="shared" ref="E22:BK22" si="15">D22</f>
        <v>-2</v>
      </c>
      <c r="F22" s="57">
        <f t="shared" si="15"/>
        <v>-2</v>
      </c>
      <c r="G22" s="57">
        <f t="shared" si="15"/>
        <v>-2</v>
      </c>
      <c r="H22" s="57">
        <f t="shared" si="15"/>
        <v>-2</v>
      </c>
      <c r="I22" s="57">
        <f t="shared" si="15"/>
        <v>-2</v>
      </c>
      <c r="J22" s="57">
        <f t="shared" si="15"/>
        <v>-2</v>
      </c>
      <c r="K22" s="57">
        <f t="shared" si="15"/>
        <v>-2</v>
      </c>
      <c r="L22" s="57">
        <f t="shared" si="15"/>
        <v>-2</v>
      </c>
      <c r="M22" s="57">
        <f t="shared" si="15"/>
        <v>-2</v>
      </c>
      <c r="N22" s="57">
        <f t="shared" si="15"/>
        <v>-2</v>
      </c>
      <c r="O22" s="57">
        <f t="shared" si="15"/>
        <v>-2</v>
      </c>
      <c r="P22" s="57">
        <f t="shared" si="15"/>
        <v>-2</v>
      </c>
      <c r="Q22" s="57">
        <f t="shared" si="15"/>
        <v>-2</v>
      </c>
      <c r="R22" s="57">
        <f t="shared" si="15"/>
        <v>-2</v>
      </c>
      <c r="S22" s="57">
        <f t="shared" si="15"/>
        <v>-2</v>
      </c>
      <c r="T22" s="57">
        <f t="shared" si="15"/>
        <v>-2</v>
      </c>
      <c r="U22" s="57">
        <f t="shared" si="15"/>
        <v>-2</v>
      </c>
      <c r="V22" s="57">
        <f t="shared" si="15"/>
        <v>-2</v>
      </c>
      <c r="W22" s="57">
        <f t="shared" si="15"/>
        <v>-2</v>
      </c>
      <c r="X22" s="57">
        <f t="shared" si="15"/>
        <v>-2</v>
      </c>
      <c r="Y22" s="57">
        <f t="shared" si="15"/>
        <v>-2</v>
      </c>
      <c r="Z22" s="57">
        <f t="shared" si="15"/>
        <v>-2</v>
      </c>
      <c r="AA22" s="57">
        <f t="shared" si="15"/>
        <v>-2</v>
      </c>
      <c r="AB22" s="57">
        <f t="shared" si="15"/>
        <v>-2</v>
      </c>
      <c r="AC22" s="57">
        <f t="shared" si="15"/>
        <v>-2</v>
      </c>
      <c r="AD22" s="57">
        <f t="shared" si="15"/>
        <v>-2</v>
      </c>
      <c r="AE22" s="57">
        <f t="shared" si="15"/>
        <v>-2</v>
      </c>
      <c r="AF22" s="57">
        <f t="shared" si="15"/>
        <v>-2</v>
      </c>
      <c r="AG22" s="57">
        <f t="shared" si="15"/>
        <v>-2</v>
      </c>
      <c r="AH22" s="57">
        <f t="shared" si="15"/>
        <v>-2</v>
      </c>
      <c r="AI22" s="57">
        <f t="shared" si="15"/>
        <v>-2</v>
      </c>
      <c r="AJ22" s="57">
        <f t="shared" si="15"/>
        <v>-2</v>
      </c>
      <c r="AK22" s="57">
        <f t="shared" si="15"/>
        <v>-2</v>
      </c>
      <c r="AL22" s="57">
        <f t="shared" si="15"/>
        <v>-2</v>
      </c>
      <c r="AM22" s="57">
        <f t="shared" si="15"/>
        <v>-2</v>
      </c>
      <c r="AN22" s="57">
        <f t="shared" si="15"/>
        <v>-2</v>
      </c>
      <c r="AO22" s="57">
        <f t="shared" si="15"/>
        <v>-2</v>
      </c>
      <c r="AP22" s="57">
        <f t="shared" si="15"/>
        <v>-2</v>
      </c>
      <c r="AQ22" s="57">
        <f t="shared" si="15"/>
        <v>-2</v>
      </c>
      <c r="AR22" s="57">
        <f t="shared" si="15"/>
        <v>-2</v>
      </c>
      <c r="AS22" s="57">
        <f t="shared" si="15"/>
        <v>-2</v>
      </c>
      <c r="AT22" s="57">
        <f t="shared" si="15"/>
        <v>-2</v>
      </c>
      <c r="AU22" s="57">
        <f t="shared" si="15"/>
        <v>-2</v>
      </c>
      <c r="AV22" s="57">
        <f t="shared" si="15"/>
        <v>-2</v>
      </c>
      <c r="AW22" s="57">
        <f t="shared" si="15"/>
        <v>-2</v>
      </c>
      <c r="AX22" s="57">
        <f t="shared" si="15"/>
        <v>-2</v>
      </c>
      <c r="AY22" s="57">
        <f t="shared" si="15"/>
        <v>-2</v>
      </c>
      <c r="AZ22" s="57">
        <f t="shared" si="15"/>
        <v>-2</v>
      </c>
      <c r="BA22" s="57">
        <f t="shared" si="15"/>
        <v>-2</v>
      </c>
      <c r="BB22" s="57">
        <f t="shared" si="15"/>
        <v>-2</v>
      </c>
      <c r="BC22" s="57">
        <f t="shared" si="15"/>
        <v>-2</v>
      </c>
      <c r="BD22" s="57">
        <f t="shared" si="15"/>
        <v>-2</v>
      </c>
      <c r="BE22" s="57">
        <f t="shared" si="15"/>
        <v>-2</v>
      </c>
      <c r="BF22" s="57">
        <f t="shared" si="15"/>
        <v>-2</v>
      </c>
      <c r="BG22" s="57">
        <f t="shared" si="15"/>
        <v>-2</v>
      </c>
      <c r="BH22" s="57">
        <f t="shared" si="15"/>
        <v>-2</v>
      </c>
      <c r="BI22" s="57">
        <f t="shared" si="15"/>
        <v>-2</v>
      </c>
      <c r="BJ22" s="57">
        <f t="shared" si="15"/>
        <v>-2</v>
      </c>
      <c r="BK22" s="57">
        <f t="shared" si="15"/>
        <v>-2</v>
      </c>
    </row>
    <row r="23" spans="1:63">
      <c r="A23" s="1" t="s">
        <v>39</v>
      </c>
      <c r="B23" t="s">
        <v>10</v>
      </c>
      <c r="C23" s="5">
        <v>0</v>
      </c>
      <c r="D23" s="57">
        <f>(D17)/(0.7*300*D24)</f>
        <v>2.8571428571428572</v>
      </c>
      <c r="E23" s="57">
        <f t="shared" ref="E23:BK23" si="16">(E17)/(0.7*300*E24)</f>
        <v>2.8571428571428572</v>
      </c>
      <c r="F23" s="57">
        <f t="shared" si="16"/>
        <v>2.8571428571428572</v>
      </c>
      <c r="G23" s="57">
        <f t="shared" si="16"/>
        <v>2.8571428571428572</v>
      </c>
      <c r="H23" s="57">
        <f t="shared" si="16"/>
        <v>2.8571428571428572</v>
      </c>
      <c r="I23" s="57">
        <f t="shared" si="16"/>
        <v>2.7619047619047619</v>
      </c>
      <c r="J23" s="57">
        <f t="shared" si="16"/>
        <v>2.6666666666666665</v>
      </c>
      <c r="K23" s="57">
        <f t="shared" si="16"/>
        <v>2.5714285714285716</v>
      </c>
      <c r="L23" s="57">
        <f t="shared" si="16"/>
        <v>2.4761904761904763</v>
      </c>
      <c r="M23" s="57">
        <f t="shared" si="16"/>
        <v>2.3809523809523809</v>
      </c>
      <c r="N23" s="57">
        <f t="shared" si="16"/>
        <v>2.2857142857142856</v>
      </c>
      <c r="O23" s="57">
        <f t="shared" si="16"/>
        <v>2.1904761904761907</v>
      </c>
      <c r="P23" s="57">
        <f t="shared" si="16"/>
        <v>2.0952380952380953</v>
      </c>
      <c r="Q23" s="57">
        <f t="shared" si="16"/>
        <v>2</v>
      </c>
      <c r="R23" s="57">
        <f t="shared" si="16"/>
        <v>1.9047619047619047</v>
      </c>
      <c r="S23" s="57">
        <f t="shared" si="16"/>
        <v>1.9047619047619047</v>
      </c>
      <c r="T23" s="57">
        <f t="shared" si="16"/>
        <v>1.9047619047619047</v>
      </c>
      <c r="U23" s="57">
        <f t="shared" si="16"/>
        <v>1.9047619047619047</v>
      </c>
      <c r="V23" s="57">
        <f t="shared" si="16"/>
        <v>1.9047619047619047</v>
      </c>
      <c r="W23" s="57">
        <f t="shared" si="16"/>
        <v>1.9047619047619047</v>
      </c>
      <c r="X23" s="57">
        <f t="shared" si="16"/>
        <v>1.9047619047619047</v>
      </c>
      <c r="Y23" s="57">
        <f t="shared" si="16"/>
        <v>1.9047619047619047</v>
      </c>
      <c r="Z23" s="57">
        <f t="shared" si="16"/>
        <v>1.9047619047619047</v>
      </c>
      <c r="AA23" s="57">
        <f t="shared" si="16"/>
        <v>1.9047619047619047</v>
      </c>
      <c r="AB23" s="57">
        <f t="shared" si="16"/>
        <v>1.9047619047619047</v>
      </c>
      <c r="AC23" s="57">
        <f t="shared" si="16"/>
        <v>1.9047619047619047</v>
      </c>
      <c r="AD23" s="57">
        <f t="shared" si="16"/>
        <v>1.9047619047619047</v>
      </c>
      <c r="AE23" s="57">
        <f t="shared" si="16"/>
        <v>1.9047619047619047</v>
      </c>
      <c r="AF23" s="57">
        <f t="shared" si="16"/>
        <v>1.9047619047619047</v>
      </c>
      <c r="AG23" s="57">
        <f t="shared" si="16"/>
        <v>1.9047619047619047</v>
      </c>
      <c r="AH23" s="57">
        <f t="shared" si="16"/>
        <v>1.9047619047619047</v>
      </c>
      <c r="AI23" s="57">
        <f t="shared" si="16"/>
        <v>1.9047619047619047</v>
      </c>
      <c r="AJ23" s="57">
        <f t="shared" si="16"/>
        <v>1.9047619047619047</v>
      </c>
      <c r="AK23" s="57">
        <f t="shared" si="16"/>
        <v>1.9047619047619047</v>
      </c>
      <c r="AL23" s="57">
        <f t="shared" si="16"/>
        <v>1.9047619047619047</v>
      </c>
      <c r="AM23" s="57">
        <f t="shared" si="16"/>
        <v>1.9047619047619047</v>
      </c>
      <c r="AN23" s="57">
        <f t="shared" si="16"/>
        <v>1.9047619047619047</v>
      </c>
      <c r="AO23" s="57">
        <f t="shared" si="16"/>
        <v>1.9047619047619047</v>
      </c>
      <c r="AP23" s="57">
        <f t="shared" si="16"/>
        <v>1.9047619047619047</v>
      </c>
      <c r="AQ23" s="57">
        <f t="shared" si="16"/>
        <v>1.9047619047619047</v>
      </c>
      <c r="AR23" s="57">
        <f t="shared" si="16"/>
        <v>1.9047619047619047</v>
      </c>
      <c r="AS23" s="57">
        <f t="shared" si="16"/>
        <v>1.9047619047619047</v>
      </c>
      <c r="AT23" s="57">
        <f t="shared" si="16"/>
        <v>1.9047619047619047</v>
      </c>
      <c r="AU23" s="57">
        <f t="shared" si="16"/>
        <v>1.9047619047619047</v>
      </c>
      <c r="AV23" s="57">
        <f t="shared" si="16"/>
        <v>1.9047619047619047</v>
      </c>
      <c r="AW23" s="57">
        <f t="shared" si="16"/>
        <v>1.9047619047619047</v>
      </c>
      <c r="AX23" s="57">
        <f t="shared" si="16"/>
        <v>1.9047619047619047</v>
      </c>
      <c r="AY23" s="57">
        <f t="shared" si="16"/>
        <v>1.9047619047619047</v>
      </c>
      <c r="AZ23" s="57">
        <f t="shared" si="16"/>
        <v>1.9047619047619047</v>
      </c>
      <c r="BA23" s="57">
        <f t="shared" si="16"/>
        <v>1.9047619047619047</v>
      </c>
      <c r="BB23" s="57">
        <f t="shared" si="16"/>
        <v>1.9047619047619047</v>
      </c>
      <c r="BC23" s="57">
        <f t="shared" si="16"/>
        <v>1.9047619047619047</v>
      </c>
      <c r="BD23" s="57">
        <f t="shared" si="16"/>
        <v>1.9047619047619047</v>
      </c>
      <c r="BE23" s="57">
        <f t="shared" si="16"/>
        <v>1.9047619047619047</v>
      </c>
      <c r="BF23" s="57">
        <f t="shared" si="16"/>
        <v>1.9047619047619047</v>
      </c>
      <c r="BG23" s="57">
        <f t="shared" si="16"/>
        <v>1.9047619047619047</v>
      </c>
      <c r="BH23" s="57">
        <f t="shared" si="16"/>
        <v>1.9047619047619047</v>
      </c>
      <c r="BI23" s="57">
        <f t="shared" si="16"/>
        <v>1.9047619047619047</v>
      </c>
      <c r="BJ23" s="57">
        <f t="shared" si="16"/>
        <v>1.9047619047619047</v>
      </c>
      <c r="BK23" s="57">
        <f t="shared" si="16"/>
        <v>1.9047619047619047</v>
      </c>
    </row>
    <row r="24" spans="1:63">
      <c r="A24" s="1" t="s">
        <v>11</v>
      </c>
      <c r="B24" t="s">
        <v>12</v>
      </c>
      <c r="C24" s="5">
        <v>0</v>
      </c>
      <c r="D24" s="46">
        <v>340</v>
      </c>
      <c r="E24" s="46">
        <f t="shared" ref="E24:BK24" si="17">D24</f>
        <v>340</v>
      </c>
      <c r="F24" s="46">
        <f t="shared" si="17"/>
        <v>340</v>
      </c>
      <c r="G24" s="46">
        <f t="shared" si="17"/>
        <v>340</v>
      </c>
      <c r="H24" s="46">
        <f t="shared" si="17"/>
        <v>340</v>
      </c>
      <c r="I24" s="46">
        <f t="shared" si="17"/>
        <v>340</v>
      </c>
      <c r="J24" s="46">
        <f t="shared" si="17"/>
        <v>340</v>
      </c>
      <c r="K24" s="46">
        <f t="shared" si="17"/>
        <v>340</v>
      </c>
      <c r="L24" s="46">
        <f t="shared" si="17"/>
        <v>340</v>
      </c>
      <c r="M24" s="46">
        <f t="shared" si="17"/>
        <v>340</v>
      </c>
      <c r="N24" s="46">
        <f t="shared" si="17"/>
        <v>340</v>
      </c>
      <c r="O24" s="46">
        <f t="shared" si="17"/>
        <v>340</v>
      </c>
      <c r="P24" s="46">
        <f t="shared" si="17"/>
        <v>340</v>
      </c>
      <c r="Q24" s="46">
        <f t="shared" si="17"/>
        <v>340</v>
      </c>
      <c r="R24" s="46">
        <f t="shared" si="17"/>
        <v>340</v>
      </c>
      <c r="S24" s="46">
        <f t="shared" si="17"/>
        <v>340</v>
      </c>
      <c r="T24" s="46">
        <f t="shared" si="17"/>
        <v>340</v>
      </c>
      <c r="U24" s="46">
        <f t="shared" si="17"/>
        <v>340</v>
      </c>
      <c r="V24" s="46">
        <f t="shared" si="17"/>
        <v>340</v>
      </c>
      <c r="W24" s="46">
        <f t="shared" si="17"/>
        <v>340</v>
      </c>
      <c r="X24" s="46">
        <f t="shared" si="17"/>
        <v>340</v>
      </c>
      <c r="Y24" s="46">
        <f t="shared" si="17"/>
        <v>340</v>
      </c>
      <c r="Z24" s="46">
        <f t="shared" si="17"/>
        <v>340</v>
      </c>
      <c r="AA24" s="46">
        <f t="shared" si="17"/>
        <v>340</v>
      </c>
      <c r="AB24" s="46">
        <f t="shared" si="17"/>
        <v>340</v>
      </c>
      <c r="AC24" s="46">
        <f t="shared" si="17"/>
        <v>340</v>
      </c>
      <c r="AD24" s="46">
        <f t="shared" si="17"/>
        <v>340</v>
      </c>
      <c r="AE24" s="46">
        <f t="shared" si="17"/>
        <v>340</v>
      </c>
      <c r="AF24" s="46">
        <f t="shared" si="17"/>
        <v>340</v>
      </c>
      <c r="AG24" s="46">
        <f t="shared" si="17"/>
        <v>340</v>
      </c>
      <c r="AH24" s="46">
        <f t="shared" si="17"/>
        <v>340</v>
      </c>
      <c r="AI24" s="46">
        <f t="shared" si="17"/>
        <v>340</v>
      </c>
      <c r="AJ24" s="46">
        <f t="shared" si="17"/>
        <v>340</v>
      </c>
      <c r="AK24" s="46">
        <f t="shared" si="17"/>
        <v>340</v>
      </c>
      <c r="AL24" s="46">
        <f t="shared" si="17"/>
        <v>340</v>
      </c>
      <c r="AM24" s="46">
        <f t="shared" si="17"/>
        <v>340</v>
      </c>
      <c r="AN24" s="46">
        <f t="shared" si="17"/>
        <v>340</v>
      </c>
      <c r="AO24" s="46">
        <f t="shared" si="17"/>
        <v>340</v>
      </c>
      <c r="AP24" s="46">
        <f t="shared" si="17"/>
        <v>340</v>
      </c>
      <c r="AQ24" s="46">
        <f t="shared" si="17"/>
        <v>340</v>
      </c>
      <c r="AR24" s="46">
        <f t="shared" si="17"/>
        <v>340</v>
      </c>
      <c r="AS24" s="46">
        <f t="shared" si="17"/>
        <v>340</v>
      </c>
      <c r="AT24" s="46">
        <f t="shared" si="17"/>
        <v>340</v>
      </c>
      <c r="AU24" s="46">
        <f t="shared" si="17"/>
        <v>340</v>
      </c>
      <c r="AV24" s="46">
        <f t="shared" si="17"/>
        <v>340</v>
      </c>
      <c r="AW24" s="46">
        <f t="shared" si="17"/>
        <v>340</v>
      </c>
      <c r="AX24" s="46">
        <f t="shared" si="17"/>
        <v>340</v>
      </c>
      <c r="AY24" s="46">
        <f t="shared" si="17"/>
        <v>340</v>
      </c>
      <c r="AZ24" s="46">
        <f t="shared" si="17"/>
        <v>340</v>
      </c>
      <c r="BA24" s="46">
        <f t="shared" si="17"/>
        <v>340</v>
      </c>
      <c r="BB24" s="46">
        <f t="shared" si="17"/>
        <v>340</v>
      </c>
      <c r="BC24" s="46">
        <f t="shared" si="17"/>
        <v>340</v>
      </c>
      <c r="BD24" s="46">
        <f t="shared" si="17"/>
        <v>340</v>
      </c>
      <c r="BE24" s="46">
        <f t="shared" si="17"/>
        <v>340</v>
      </c>
      <c r="BF24" s="46">
        <f t="shared" si="17"/>
        <v>340</v>
      </c>
      <c r="BG24" s="46">
        <f t="shared" si="17"/>
        <v>340</v>
      </c>
      <c r="BH24" s="46">
        <f t="shared" si="17"/>
        <v>340</v>
      </c>
      <c r="BI24" s="46">
        <f t="shared" si="17"/>
        <v>340</v>
      </c>
      <c r="BJ24" s="46">
        <f t="shared" si="17"/>
        <v>340</v>
      </c>
      <c r="BK24" s="46">
        <f t="shared" si="17"/>
        <v>340</v>
      </c>
    </row>
    <row r="25" spans="1:63">
      <c r="A25" s="1" t="s">
        <v>18</v>
      </c>
      <c r="B25" t="s">
        <v>13</v>
      </c>
      <c r="C25" s="5">
        <v>0</v>
      </c>
      <c r="D25" s="46">
        <f>D24*D23*300</f>
        <v>291428.57142857142</v>
      </c>
      <c r="E25" s="46">
        <f t="shared" ref="E25:BK25" si="18">E24*E23*300</f>
        <v>291428.57142857142</v>
      </c>
      <c r="F25" s="46">
        <f t="shared" si="18"/>
        <v>291428.57142857142</v>
      </c>
      <c r="G25" s="46">
        <f t="shared" si="18"/>
        <v>291428.57142857142</v>
      </c>
      <c r="H25" s="46">
        <f t="shared" si="18"/>
        <v>291428.57142857142</v>
      </c>
      <c r="I25" s="46">
        <f t="shared" si="18"/>
        <v>281714.28571428574</v>
      </c>
      <c r="J25" s="46">
        <f t="shared" si="18"/>
        <v>272000</v>
      </c>
      <c r="K25" s="46">
        <f t="shared" si="18"/>
        <v>262285.71428571432</v>
      </c>
      <c r="L25" s="46">
        <f t="shared" si="18"/>
        <v>252571.42857142858</v>
      </c>
      <c r="M25" s="46">
        <f t="shared" si="18"/>
        <v>242857.14285714287</v>
      </c>
      <c r="N25" s="46">
        <f t="shared" si="18"/>
        <v>233142.85714285713</v>
      </c>
      <c r="O25" s="46">
        <f t="shared" si="18"/>
        <v>223428.57142857145</v>
      </c>
      <c r="P25" s="46">
        <f t="shared" si="18"/>
        <v>213714.28571428571</v>
      </c>
      <c r="Q25" s="46">
        <f t="shared" si="18"/>
        <v>204000</v>
      </c>
      <c r="R25" s="46">
        <f t="shared" si="18"/>
        <v>194285.71428571429</v>
      </c>
      <c r="S25" s="46">
        <f t="shared" si="18"/>
        <v>194285.71428571429</v>
      </c>
      <c r="T25" s="46">
        <f t="shared" si="18"/>
        <v>194285.71428571429</v>
      </c>
      <c r="U25" s="46">
        <f t="shared" si="18"/>
        <v>194285.71428571429</v>
      </c>
      <c r="V25" s="46">
        <f t="shared" si="18"/>
        <v>194285.71428571429</v>
      </c>
      <c r="W25" s="46">
        <f t="shared" si="18"/>
        <v>194285.71428571429</v>
      </c>
      <c r="X25" s="46">
        <f t="shared" si="18"/>
        <v>194285.71428571429</v>
      </c>
      <c r="Y25" s="46">
        <f t="shared" si="18"/>
        <v>194285.71428571429</v>
      </c>
      <c r="Z25" s="46">
        <f t="shared" si="18"/>
        <v>194285.71428571429</v>
      </c>
      <c r="AA25" s="46">
        <f t="shared" si="18"/>
        <v>194285.71428571429</v>
      </c>
      <c r="AB25" s="46">
        <f t="shared" si="18"/>
        <v>194285.71428571429</v>
      </c>
      <c r="AC25" s="46">
        <f t="shared" si="18"/>
        <v>194285.71428571429</v>
      </c>
      <c r="AD25" s="46">
        <f t="shared" si="18"/>
        <v>194285.71428571429</v>
      </c>
      <c r="AE25" s="46">
        <f t="shared" si="18"/>
        <v>194285.71428571429</v>
      </c>
      <c r="AF25" s="46">
        <f t="shared" si="18"/>
        <v>194285.71428571429</v>
      </c>
      <c r="AG25" s="46">
        <f t="shared" si="18"/>
        <v>194285.71428571429</v>
      </c>
      <c r="AH25" s="46">
        <f t="shared" si="18"/>
        <v>194285.71428571429</v>
      </c>
      <c r="AI25" s="46">
        <f t="shared" si="18"/>
        <v>194285.71428571429</v>
      </c>
      <c r="AJ25" s="46">
        <f t="shared" si="18"/>
        <v>194285.71428571429</v>
      </c>
      <c r="AK25" s="46">
        <f t="shared" si="18"/>
        <v>194285.71428571429</v>
      </c>
      <c r="AL25" s="46">
        <f t="shared" si="18"/>
        <v>194285.71428571429</v>
      </c>
      <c r="AM25" s="46">
        <f t="shared" si="18"/>
        <v>194285.71428571429</v>
      </c>
      <c r="AN25" s="46">
        <f t="shared" si="18"/>
        <v>194285.71428571429</v>
      </c>
      <c r="AO25" s="46">
        <f t="shared" si="18"/>
        <v>194285.71428571429</v>
      </c>
      <c r="AP25" s="46">
        <f t="shared" si="18"/>
        <v>194285.71428571429</v>
      </c>
      <c r="AQ25" s="46">
        <f t="shared" si="18"/>
        <v>194285.71428571429</v>
      </c>
      <c r="AR25" s="46">
        <f t="shared" si="18"/>
        <v>194285.71428571429</v>
      </c>
      <c r="AS25" s="46">
        <f t="shared" si="18"/>
        <v>194285.71428571429</v>
      </c>
      <c r="AT25" s="46">
        <f t="shared" si="18"/>
        <v>194285.71428571429</v>
      </c>
      <c r="AU25" s="46">
        <f t="shared" si="18"/>
        <v>194285.71428571429</v>
      </c>
      <c r="AV25" s="46">
        <f t="shared" si="18"/>
        <v>194285.71428571429</v>
      </c>
      <c r="AW25" s="46">
        <f t="shared" si="18"/>
        <v>194285.71428571429</v>
      </c>
      <c r="AX25" s="46">
        <f t="shared" si="18"/>
        <v>194285.71428571429</v>
      </c>
      <c r="AY25" s="46">
        <f t="shared" si="18"/>
        <v>194285.71428571429</v>
      </c>
      <c r="AZ25" s="46">
        <f t="shared" si="18"/>
        <v>194285.71428571429</v>
      </c>
      <c r="BA25" s="46">
        <f t="shared" si="18"/>
        <v>194285.71428571429</v>
      </c>
      <c r="BB25" s="46">
        <f t="shared" si="18"/>
        <v>194285.71428571429</v>
      </c>
      <c r="BC25" s="46">
        <f t="shared" si="18"/>
        <v>194285.71428571429</v>
      </c>
      <c r="BD25" s="46">
        <f t="shared" si="18"/>
        <v>194285.71428571429</v>
      </c>
      <c r="BE25" s="46">
        <f t="shared" si="18"/>
        <v>194285.71428571429</v>
      </c>
      <c r="BF25" s="46">
        <f t="shared" si="18"/>
        <v>194285.71428571429</v>
      </c>
      <c r="BG25" s="46">
        <f t="shared" si="18"/>
        <v>194285.71428571429</v>
      </c>
      <c r="BH25" s="46">
        <f t="shared" si="18"/>
        <v>194285.71428571429</v>
      </c>
      <c r="BI25" s="46">
        <f t="shared" si="18"/>
        <v>194285.71428571429</v>
      </c>
      <c r="BJ25" s="46">
        <f t="shared" si="18"/>
        <v>194285.71428571429</v>
      </c>
      <c r="BK25" s="46">
        <f t="shared" si="18"/>
        <v>194285.71428571429</v>
      </c>
    </row>
    <row r="26" spans="1:63">
      <c r="A26" s="2" t="s">
        <v>60</v>
      </c>
      <c r="B26" s="7" t="s">
        <v>14</v>
      </c>
      <c r="C26" s="8">
        <v>0</v>
      </c>
      <c r="D26" s="49">
        <f>D21*D25/1000</f>
        <v>160285.71428571426</v>
      </c>
      <c r="E26" s="49">
        <f t="shared" ref="E26:BK26" si="19">E21*E25/1000</f>
        <v>157080</v>
      </c>
      <c r="F26" s="49">
        <f t="shared" si="19"/>
        <v>153938.4</v>
      </c>
      <c r="G26" s="49">
        <f t="shared" si="19"/>
        <v>150859.63200000001</v>
      </c>
      <c r="H26" s="49">
        <f t="shared" si="19"/>
        <v>147842.43936000002</v>
      </c>
      <c r="I26" s="49">
        <f t="shared" si="19"/>
        <v>140056.07088704003</v>
      </c>
      <c r="J26" s="49">
        <f t="shared" si="19"/>
        <v>132522.0201772544</v>
      </c>
      <c r="K26" s="49">
        <f t="shared" si="19"/>
        <v>125233.30906750544</v>
      </c>
      <c r="L26" s="49">
        <f t="shared" si="19"/>
        <v>118183.13759407548</v>
      </c>
      <c r="M26" s="49">
        <f t="shared" si="19"/>
        <v>111364.87965595575</v>
      </c>
      <c r="N26" s="49">
        <f t="shared" si="19"/>
        <v>104772.07878032317</v>
      </c>
      <c r="O26" s="49">
        <f t="shared" si="19"/>
        <v>98398.443987853505</v>
      </c>
      <c r="P26" s="49">
        <f t="shared" si="19"/>
        <v>92237.845755570495</v>
      </c>
      <c r="Q26" s="49">
        <f t="shared" si="19"/>
        <v>86284.312074983682</v>
      </c>
      <c r="R26" s="49">
        <f t="shared" si="19"/>
        <v>80532.024603318088</v>
      </c>
      <c r="S26" s="49">
        <f t="shared" si="19"/>
        <v>78921.38411125174</v>
      </c>
      <c r="T26" s="49">
        <f t="shared" si="19"/>
        <v>77342.956429026686</v>
      </c>
      <c r="U26" s="49">
        <f t="shared" si="19"/>
        <v>75796.097300446156</v>
      </c>
      <c r="V26" s="49">
        <f t="shared" si="19"/>
        <v>74280.175354437248</v>
      </c>
      <c r="W26" s="49">
        <f t="shared" si="19"/>
        <v>72794.571847348503</v>
      </c>
      <c r="X26" s="49">
        <f t="shared" si="19"/>
        <v>71338.680410401517</v>
      </c>
      <c r="Y26" s="49">
        <f t="shared" si="19"/>
        <v>69911.906802193495</v>
      </c>
      <c r="Z26" s="49">
        <f t="shared" si="19"/>
        <v>68513.668666149635</v>
      </c>
      <c r="AA26" s="49">
        <f t="shared" si="19"/>
        <v>67143.395292826637</v>
      </c>
      <c r="AB26" s="49">
        <f t="shared" si="19"/>
        <v>65800.52738697009</v>
      </c>
      <c r="AC26" s="49">
        <f t="shared" si="19"/>
        <v>64484.516839230695</v>
      </c>
      <c r="AD26" s="49">
        <f t="shared" si="19"/>
        <v>63194.826502446071</v>
      </c>
      <c r="AE26" s="49">
        <f t="shared" si="19"/>
        <v>61930.929972397149</v>
      </c>
      <c r="AF26" s="49">
        <f t="shared" si="19"/>
        <v>60692.311372949196</v>
      </c>
      <c r="AG26" s="49">
        <f t="shared" si="19"/>
        <v>59478.465145490212</v>
      </c>
      <c r="AH26" s="49">
        <f t="shared" si="19"/>
        <v>58288.895842580416</v>
      </c>
      <c r="AI26" s="49">
        <f t="shared" si="19"/>
        <v>57123.117925728809</v>
      </c>
      <c r="AJ26" s="49">
        <f t="shared" si="19"/>
        <v>55980.655567214235</v>
      </c>
      <c r="AK26" s="49">
        <f t="shared" si="19"/>
        <v>54861.042455869945</v>
      </c>
      <c r="AL26" s="49">
        <f t="shared" si="19"/>
        <v>53763.821606752535</v>
      </c>
      <c r="AM26" s="49">
        <f t="shared" si="19"/>
        <v>52688.545174617495</v>
      </c>
      <c r="AN26" s="49">
        <f t="shared" si="19"/>
        <v>51634.774271125141</v>
      </c>
      <c r="AO26" s="49">
        <f t="shared" si="19"/>
        <v>50602.078785702637</v>
      </c>
      <c r="AP26" s="49">
        <f t="shared" si="19"/>
        <v>49590.037209988586</v>
      </c>
      <c r="AQ26" s="49">
        <f t="shared" si="19"/>
        <v>48598.23646578881</v>
      </c>
      <c r="AR26" s="49">
        <f t="shared" si="19"/>
        <v>47626.271736473034</v>
      </c>
      <c r="AS26" s="49">
        <f t="shared" si="19"/>
        <v>46673.746301743566</v>
      </c>
      <c r="AT26" s="49">
        <f t="shared" si="19"/>
        <v>45740.271375708697</v>
      </c>
      <c r="AU26" s="49">
        <f t="shared" si="19"/>
        <v>44825.465948194527</v>
      </c>
      <c r="AV26" s="49">
        <f t="shared" si="19"/>
        <v>43928.956629230634</v>
      </c>
      <c r="AW26" s="49">
        <f t="shared" si="19"/>
        <v>43050.377496646026</v>
      </c>
      <c r="AX26" s="49">
        <f t="shared" si="19"/>
        <v>42189.369946713101</v>
      </c>
      <c r="AY26" s="49">
        <f t="shared" si="19"/>
        <v>41345.582547778838</v>
      </c>
      <c r="AZ26" s="49">
        <f t="shared" si="19"/>
        <v>40518.670896823256</v>
      </c>
      <c r="BA26" s="49">
        <f t="shared" si="19"/>
        <v>39708.297478886794</v>
      </c>
      <c r="BB26" s="49">
        <f t="shared" si="19"/>
        <v>38914.131529309059</v>
      </c>
      <c r="BC26" s="49">
        <f t="shared" si="19"/>
        <v>38135.84889872287</v>
      </c>
      <c r="BD26" s="49">
        <f t="shared" si="19"/>
        <v>37373.131920748419</v>
      </c>
      <c r="BE26" s="49">
        <f t="shared" si="19"/>
        <v>36625.669282333445</v>
      </c>
      <c r="BF26" s="49">
        <f t="shared" si="19"/>
        <v>35893.155896686781</v>
      </c>
      <c r="BG26" s="49">
        <f t="shared" si="19"/>
        <v>35175.292778753043</v>
      </c>
      <c r="BH26" s="49">
        <f t="shared" si="19"/>
        <v>34471.786923177984</v>
      </c>
      <c r="BI26" s="49">
        <f t="shared" si="19"/>
        <v>33782.351184714425</v>
      </c>
      <c r="BJ26" s="49">
        <f t="shared" si="19"/>
        <v>33106.704161020134</v>
      </c>
      <c r="BK26" s="49">
        <f t="shared" si="19"/>
        <v>32444.570077799737</v>
      </c>
    </row>
    <row r="27" spans="1:63">
      <c r="A27" s="1" t="s">
        <v>19</v>
      </c>
      <c r="B27" t="s">
        <v>20</v>
      </c>
      <c r="C27" s="5">
        <v>0</v>
      </c>
      <c r="D27" s="45">
        <v>0.25</v>
      </c>
      <c r="E27" s="45">
        <f t="shared" ref="E27:BK28" si="20">D27</f>
        <v>0.25</v>
      </c>
      <c r="F27" s="45">
        <f t="shared" si="20"/>
        <v>0.25</v>
      </c>
      <c r="G27" s="45">
        <f t="shared" si="20"/>
        <v>0.25</v>
      </c>
      <c r="H27" s="45">
        <f t="shared" si="20"/>
        <v>0.25</v>
      </c>
      <c r="I27" s="45">
        <f t="shared" si="20"/>
        <v>0.25</v>
      </c>
      <c r="J27" s="45">
        <f t="shared" si="20"/>
        <v>0.25</v>
      </c>
      <c r="K27" s="45">
        <f t="shared" si="20"/>
        <v>0.25</v>
      </c>
      <c r="L27" s="45">
        <f t="shared" si="20"/>
        <v>0.25</v>
      </c>
      <c r="M27" s="45">
        <f t="shared" si="20"/>
        <v>0.25</v>
      </c>
      <c r="N27" s="45">
        <f t="shared" si="20"/>
        <v>0.25</v>
      </c>
      <c r="O27" s="45">
        <f t="shared" si="20"/>
        <v>0.25</v>
      </c>
      <c r="P27" s="45">
        <f t="shared" si="20"/>
        <v>0.25</v>
      </c>
      <c r="Q27" s="45">
        <f t="shared" si="20"/>
        <v>0.25</v>
      </c>
      <c r="R27" s="45">
        <f t="shared" si="20"/>
        <v>0.25</v>
      </c>
      <c r="S27" s="45">
        <f t="shared" si="20"/>
        <v>0.25</v>
      </c>
      <c r="T27" s="45">
        <f t="shared" si="20"/>
        <v>0.25</v>
      </c>
      <c r="U27" s="45">
        <f t="shared" si="20"/>
        <v>0.25</v>
      </c>
      <c r="V27" s="45">
        <f t="shared" si="20"/>
        <v>0.25</v>
      </c>
      <c r="W27" s="45">
        <f t="shared" si="20"/>
        <v>0.25</v>
      </c>
      <c r="X27" s="45">
        <f t="shared" si="20"/>
        <v>0.25</v>
      </c>
      <c r="Y27" s="45">
        <f t="shared" si="20"/>
        <v>0.25</v>
      </c>
      <c r="Z27" s="45">
        <f t="shared" si="20"/>
        <v>0.25</v>
      </c>
      <c r="AA27" s="45">
        <f t="shared" si="20"/>
        <v>0.25</v>
      </c>
      <c r="AB27" s="45">
        <f t="shared" si="20"/>
        <v>0.25</v>
      </c>
      <c r="AC27" s="45">
        <f t="shared" si="20"/>
        <v>0.25</v>
      </c>
      <c r="AD27" s="45">
        <f t="shared" si="20"/>
        <v>0.25</v>
      </c>
      <c r="AE27" s="45">
        <f t="shared" si="20"/>
        <v>0.25</v>
      </c>
      <c r="AF27" s="45">
        <f t="shared" si="20"/>
        <v>0.25</v>
      </c>
      <c r="AG27" s="45">
        <f t="shared" si="20"/>
        <v>0.25</v>
      </c>
      <c r="AH27" s="45">
        <f t="shared" si="20"/>
        <v>0.25</v>
      </c>
      <c r="AI27" s="45">
        <f t="shared" si="20"/>
        <v>0.25</v>
      </c>
      <c r="AJ27" s="45">
        <f t="shared" si="20"/>
        <v>0.25</v>
      </c>
      <c r="AK27" s="45">
        <f t="shared" si="20"/>
        <v>0.25</v>
      </c>
      <c r="AL27" s="45">
        <f t="shared" si="20"/>
        <v>0.25</v>
      </c>
      <c r="AM27" s="45">
        <f t="shared" si="20"/>
        <v>0.25</v>
      </c>
      <c r="AN27" s="45">
        <f t="shared" si="20"/>
        <v>0.25</v>
      </c>
      <c r="AO27" s="45">
        <f t="shared" si="20"/>
        <v>0.25</v>
      </c>
      <c r="AP27" s="45">
        <f t="shared" si="20"/>
        <v>0.25</v>
      </c>
      <c r="AQ27" s="45">
        <f t="shared" si="20"/>
        <v>0.25</v>
      </c>
      <c r="AR27" s="45">
        <f t="shared" si="20"/>
        <v>0.25</v>
      </c>
      <c r="AS27" s="45">
        <f t="shared" si="20"/>
        <v>0.25</v>
      </c>
      <c r="AT27" s="45">
        <f t="shared" si="20"/>
        <v>0.25</v>
      </c>
      <c r="AU27" s="45">
        <f t="shared" si="20"/>
        <v>0.25</v>
      </c>
      <c r="AV27" s="45">
        <f t="shared" si="20"/>
        <v>0.25</v>
      </c>
      <c r="AW27" s="45">
        <f t="shared" si="20"/>
        <v>0.25</v>
      </c>
      <c r="AX27" s="45">
        <f t="shared" si="20"/>
        <v>0.25</v>
      </c>
      <c r="AY27" s="45">
        <f t="shared" si="20"/>
        <v>0.25</v>
      </c>
      <c r="AZ27" s="45">
        <f t="shared" si="20"/>
        <v>0.25</v>
      </c>
      <c r="BA27" s="45">
        <f t="shared" si="20"/>
        <v>0.25</v>
      </c>
      <c r="BB27" s="45">
        <f t="shared" si="20"/>
        <v>0.25</v>
      </c>
      <c r="BC27" s="45">
        <f t="shared" si="20"/>
        <v>0.25</v>
      </c>
      <c r="BD27" s="45">
        <f t="shared" si="20"/>
        <v>0.25</v>
      </c>
      <c r="BE27" s="45">
        <f t="shared" si="20"/>
        <v>0.25</v>
      </c>
      <c r="BF27" s="45">
        <f t="shared" si="20"/>
        <v>0.25</v>
      </c>
      <c r="BG27" s="45">
        <f t="shared" si="20"/>
        <v>0.25</v>
      </c>
      <c r="BH27" s="45">
        <f t="shared" si="20"/>
        <v>0.25</v>
      </c>
      <c r="BI27" s="45">
        <f t="shared" si="20"/>
        <v>0.25</v>
      </c>
      <c r="BJ27" s="45">
        <f t="shared" si="20"/>
        <v>0.25</v>
      </c>
      <c r="BK27" s="45">
        <f t="shared" si="20"/>
        <v>0.25</v>
      </c>
    </row>
    <row r="28" spans="1:63">
      <c r="A28" s="1" t="s">
        <v>43</v>
      </c>
      <c r="B28" s="40" t="s">
        <v>44</v>
      </c>
      <c r="C28" s="5">
        <v>0</v>
      </c>
      <c r="D28" s="45">
        <v>2</v>
      </c>
      <c r="E28" s="45">
        <f t="shared" si="20"/>
        <v>2</v>
      </c>
      <c r="F28" s="45">
        <f t="shared" si="20"/>
        <v>2</v>
      </c>
      <c r="G28" s="45">
        <f t="shared" si="20"/>
        <v>2</v>
      </c>
      <c r="H28" s="45">
        <f t="shared" si="20"/>
        <v>2</v>
      </c>
      <c r="I28" s="45">
        <f t="shared" si="20"/>
        <v>2</v>
      </c>
      <c r="J28" s="45">
        <f t="shared" si="20"/>
        <v>2</v>
      </c>
      <c r="K28" s="45">
        <f t="shared" si="20"/>
        <v>2</v>
      </c>
      <c r="L28" s="45">
        <f t="shared" si="20"/>
        <v>2</v>
      </c>
      <c r="M28" s="45">
        <f t="shared" si="20"/>
        <v>2</v>
      </c>
      <c r="N28" s="45">
        <f t="shared" si="20"/>
        <v>2</v>
      </c>
      <c r="O28" s="45">
        <f t="shared" si="20"/>
        <v>2</v>
      </c>
      <c r="P28" s="45">
        <f t="shared" si="20"/>
        <v>2</v>
      </c>
      <c r="Q28" s="45">
        <f t="shared" si="20"/>
        <v>2</v>
      </c>
      <c r="R28" s="45">
        <f t="shared" si="20"/>
        <v>2</v>
      </c>
      <c r="S28" s="45">
        <f t="shared" si="20"/>
        <v>2</v>
      </c>
      <c r="T28" s="45">
        <f t="shared" si="20"/>
        <v>2</v>
      </c>
      <c r="U28" s="45">
        <f t="shared" si="20"/>
        <v>2</v>
      </c>
      <c r="V28" s="45">
        <f t="shared" si="20"/>
        <v>2</v>
      </c>
      <c r="W28" s="45">
        <f t="shared" si="20"/>
        <v>2</v>
      </c>
      <c r="X28" s="45">
        <f t="shared" si="20"/>
        <v>2</v>
      </c>
      <c r="Y28" s="45">
        <f t="shared" si="20"/>
        <v>2</v>
      </c>
      <c r="Z28" s="45">
        <f t="shared" si="20"/>
        <v>2</v>
      </c>
      <c r="AA28" s="45">
        <f t="shared" si="20"/>
        <v>2</v>
      </c>
      <c r="AB28" s="45">
        <f t="shared" si="20"/>
        <v>2</v>
      </c>
      <c r="AC28" s="45">
        <f t="shared" si="20"/>
        <v>2</v>
      </c>
      <c r="AD28" s="45">
        <f t="shared" si="20"/>
        <v>2</v>
      </c>
      <c r="AE28" s="45">
        <f t="shared" si="20"/>
        <v>2</v>
      </c>
      <c r="AF28" s="45">
        <f t="shared" si="20"/>
        <v>2</v>
      </c>
      <c r="AG28" s="45">
        <f t="shared" si="20"/>
        <v>2</v>
      </c>
      <c r="AH28" s="45">
        <f t="shared" si="20"/>
        <v>2</v>
      </c>
      <c r="AI28" s="45">
        <f t="shared" si="20"/>
        <v>2</v>
      </c>
      <c r="AJ28" s="45">
        <f t="shared" si="20"/>
        <v>2</v>
      </c>
      <c r="AK28" s="45">
        <f t="shared" si="20"/>
        <v>2</v>
      </c>
      <c r="AL28" s="45">
        <f t="shared" si="20"/>
        <v>2</v>
      </c>
      <c r="AM28" s="45">
        <f t="shared" si="20"/>
        <v>2</v>
      </c>
      <c r="AN28" s="45">
        <f t="shared" si="20"/>
        <v>2</v>
      </c>
      <c r="AO28" s="45">
        <f t="shared" si="20"/>
        <v>2</v>
      </c>
      <c r="AP28" s="45">
        <f t="shared" si="20"/>
        <v>2</v>
      </c>
      <c r="AQ28" s="45">
        <f t="shared" si="20"/>
        <v>2</v>
      </c>
      <c r="AR28" s="45">
        <f t="shared" si="20"/>
        <v>2</v>
      </c>
      <c r="AS28" s="45">
        <f t="shared" si="20"/>
        <v>2</v>
      </c>
      <c r="AT28" s="45">
        <f t="shared" si="20"/>
        <v>2</v>
      </c>
      <c r="AU28" s="45">
        <f t="shared" si="20"/>
        <v>2</v>
      </c>
      <c r="AV28" s="45">
        <f t="shared" si="20"/>
        <v>2</v>
      </c>
      <c r="AW28" s="45">
        <f t="shared" si="20"/>
        <v>2</v>
      </c>
      <c r="AX28" s="45">
        <f t="shared" si="20"/>
        <v>2</v>
      </c>
      <c r="AY28" s="45">
        <f t="shared" si="20"/>
        <v>2</v>
      </c>
      <c r="AZ28" s="45">
        <f t="shared" si="20"/>
        <v>2</v>
      </c>
      <c r="BA28" s="45">
        <f t="shared" si="20"/>
        <v>2</v>
      </c>
      <c r="BB28" s="45">
        <f t="shared" si="20"/>
        <v>2</v>
      </c>
      <c r="BC28" s="45">
        <f t="shared" si="20"/>
        <v>2</v>
      </c>
      <c r="BD28" s="45">
        <f t="shared" si="20"/>
        <v>2</v>
      </c>
      <c r="BE28" s="45">
        <f t="shared" si="20"/>
        <v>2</v>
      </c>
      <c r="BF28" s="45">
        <f t="shared" si="20"/>
        <v>2</v>
      </c>
      <c r="BG28" s="45">
        <f t="shared" si="20"/>
        <v>2</v>
      </c>
      <c r="BH28" s="45">
        <f t="shared" si="20"/>
        <v>2</v>
      </c>
      <c r="BI28" s="45">
        <f t="shared" si="20"/>
        <v>2</v>
      </c>
      <c r="BJ28" s="45">
        <f t="shared" si="20"/>
        <v>2</v>
      </c>
      <c r="BK28" s="45">
        <f t="shared" si="20"/>
        <v>2</v>
      </c>
    </row>
    <row r="29" spans="1:63">
      <c r="A29" s="14" t="s">
        <v>19</v>
      </c>
      <c r="B29" s="15" t="s">
        <v>14</v>
      </c>
      <c r="C29" s="8">
        <v>0</v>
      </c>
      <c r="D29" s="49">
        <f>C3*(D27/100)</f>
        <v>26325</v>
      </c>
      <c r="E29" s="49">
        <f>D29*(1+(E28/100))</f>
        <v>26851.5</v>
      </c>
      <c r="F29" s="49">
        <f t="shared" ref="F29:BK29" si="21">E29*(1+(F28/100))</f>
        <v>27388.53</v>
      </c>
      <c r="G29" s="49">
        <f t="shared" si="21"/>
        <v>27936.300599999999</v>
      </c>
      <c r="H29" s="49">
        <f t="shared" si="21"/>
        <v>28495.026611999998</v>
      </c>
      <c r="I29" s="49">
        <f t="shared" si="21"/>
        <v>29064.927144239999</v>
      </c>
      <c r="J29" s="49">
        <f t="shared" si="21"/>
        <v>29646.225687124799</v>
      </c>
      <c r="K29" s="49">
        <f t="shared" si="21"/>
        <v>30239.150200867294</v>
      </c>
      <c r="L29" s="49">
        <f t="shared" si="21"/>
        <v>30843.933204884641</v>
      </c>
      <c r="M29" s="49">
        <f t="shared" si="21"/>
        <v>31460.811868982335</v>
      </c>
      <c r="N29" s="49">
        <f t="shared" si="21"/>
        <v>32090.02810636198</v>
      </c>
      <c r="O29" s="49">
        <f t="shared" si="21"/>
        <v>32731.828668489219</v>
      </c>
      <c r="P29" s="49">
        <f t="shared" si="21"/>
        <v>33386.465241859005</v>
      </c>
      <c r="Q29" s="49">
        <f t="shared" si="21"/>
        <v>34054.194546696184</v>
      </c>
      <c r="R29" s="49">
        <f t="shared" si="21"/>
        <v>34735.278437630106</v>
      </c>
      <c r="S29" s="49">
        <f t="shared" si="21"/>
        <v>35429.984006382707</v>
      </c>
      <c r="T29" s="49">
        <f t="shared" si="21"/>
        <v>36138.583686510363</v>
      </c>
      <c r="U29" s="49">
        <f t="shared" si="21"/>
        <v>36861.355360240574</v>
      </c>
      <c r="V29" s="49">
        <f t="shared" si="21"/>
        <v>37598.582467445383</v>
      </c>
      <c r="W29" s="49">
        <f t="shared" si="21"/>
        <v>38350.554116794294</v>
      </c>
      <c r="X29" s="49">
        <f t="shared" si="21"/>
        <v>39117.565199130178</v>
      </c>
      <c r="Y29" s="49">
        <f t="shared" si="21"/>
        <v>39899.916503112785</v>
      </c>
      <c r="Z29" s="49">
        <f t="shared" si="21"/>
        <v>40697.91483317504</v>
      </c>
      <c r="AA29" s="49">
        <f t="shared" si="21"/>
        <v>41511.873129838539</v>
      </c>
      <c r="AB29" s="49">
        <f t="shared" si="21"/>
        <v>42342.110592435311</v>
      </c>
      <c r="AC29" s="49">
        <f t="shared" si="21"/>
        <v>43188.952804284017</v>
      </c>
      <c r="AD29" s="49">
        <f t="shared" si="21"/>
        <v>44052.731860369699</v>
      </c>
      <c r="AE29" s="49">
        <f t="shared" si="21"/>
        <v>44933.786497577094</v>
      </c>
      <c r="AF29" s="49">
        <f t="shared" si="21"/>
        <v>45832.462227528638</v>
      </c>
      <c r="AG29" s="49">
        <f t="shared" si="21"/>
        <v>46749.11147207921</v>
      </c>
      <c r="AH29" s="49">
        <f t="shared" si="21"/>
        <v>47684.093701520796</v>
      </c>
      <c r="AI29" s="49">
        <f t="shared" si="21"/>
        <v>48637.775575551212</v>
      </c>
      <c r="AJ29" s="49">
        <f t="shared" si="21"/>
        <v>49610.531087062234</v>
      </c>
      <c r="AK29" s="49">
        <f t="shared" si="21"/>
        <v>50602.741708803478</v>
      </c>
      <c r="AL29" s="49">
        <f t="shared" si="21"/>
        <v>51614.796542979551</v>
      </c>
      <c r="AM29" s="49">
        <f t="shared" si="21"/>
        <v>52647.09247383914</v>
      </c>
      <c r="AN29" s="49">
        <f t="shared" si="21"/>
        <v>53700.034323315922</v>
      </c>
      <c r="AO29" s="49">
        <f t="shared" si="21"/>
        <v>54774.035009782245</v>
      </c>
      <c r="AP29" s="49">
        <f t="shared" si="21"/>
        <v>55869.515709977888</v>
      </c>
      <c r="AQ29" s="49">
        <f t="shared" si="21"/>
        <v>56986.90602417745</v>
      </c>
      <c r="AR29" s="49">
        <f t="shared" si="21"/>
        <v>58126.644144660997</v>
      </c>
      <c r="AS29" s="49">
        <f t="shared" si="21"/>
        <v>59289.177027554215</v>
      </c>
      <c r="AT29" s="49">
        <f t="shared" si="21"/>
        <v>60474.9605681053</v>
      </c>
      <c r="AU29" s="49">
        <f t="shared" si="21"/>
        <v>61684.459779467405</v>
      </c>
      <c r="AV29" s="49">
        <f t="shared" si="21"/>
        <v>62918.148975056756</v>
      </c>
      <c r="AW29" s="49">
        <f t="shared" si="21"/>
        <v>64176.511954557893</v>
      </c>
      <c r="AX29" s="49">
        <f t="shared" si="21"/>
        <v>65460.042193649053</v>
      </c>
      <c r="AY29" s="49">
        <f t="shared" si="21"/>
        <v>66769.243037522028</v>
      </c>
      <c r="AZ29" s="49">
        <f t="shared" si="21"/>
        <v>68104.627898272476</v>
      </c>
      <c r="BA29" s="49">
        <f t="shared" si="21"/>
        <v>69466.720456237934</v>
      </c>
      <c r="BB29" s="49">
        <f t="shared" si="21"/>
        <v>70856.05486536269</v>
      </c>
      <c r="BC29" s="49">
        <f t="shared" si="21"/>
        <v>72273.17596266995</v>
      </c>
      <c r="BD29" s="49">
        <f t="shared" si="21"/>
        <v>73718.639481923354</v>
      </c>
      <c r="BE29" s="49">
        <f t="shared" si="21"/>
        <v>75193.01227156182</v>
      </c>
      <c r="BF29" s="49">
        <f t="shared" si="21"/>
        <v>76696.872516993055</v>
      </c>
      <c r="BG29" s="49">
        <f t="shared" si="21"/>
        <v>78230.809967332912</v>
      </c>
      <c r="BH29" s="49">
        <f t="shared" si="21"/>
        <v>79795.426166679579</v>
      </c>
      <c r="BI29" s="49">
        <f t="shared" si="21"/>
        <v>81391.334690013173</v>
      </c>
      <c r="BJ29" s="49">
        <f t="shared" si="21"/>
        <v>83019.161383813436</v>
      </c>
      <c r="BK29" s="49">
        <f t="shared" si="21"/>
        <v>84679.544611489706</v>
      </c>
    </row>
    <row r="30" spans="1:63">
      <c r="A30" s="1" t="s">
        <v>21</v>
      </c>
      <c r="B30" s="5">
        <v>0</v>
      </c>
      <c r="C30" s="5">
        <v>0</v>
      </c>
      <c r="D30" s="53">
        <v>20</v>
      </c>
      <c r="E30" s="53">
        <f>D30</f>
        <v>20</v>
      </c>
      <c r="F30" s="53">
        <f t="shared" ref="F30:BK30" si="22">E30</f>
        <v>20</v>
      </c>
      <c r="G30" s="53">
        <f t="shared" si="22"/>
        <v>20</v>
      </c>
      <c r="H30" s="53">
        <f t="shared" si="22"/>
        <v>20</v>
      </c>
      <c r="I30" s="53">
        <f t="shared" si="22"/>
        <v>20</v>
      </c>
      <c r="J30" s="53">
        <f t="shared" si="22"/>
        <v>20</v>
      </c>
      <c r="K30" s="53">
        <f t="shared" si="22"/>
        <v>20</v>
      </c>
      <c r="L30" s="53">
        <f t="shared" si="22"/>
        <v>20</v>
      </c>
      <c r="M30" s="53">
        <f t="shared" si="22"/>
        <v>20</v>
      </c>
      <c r="N30" s="53">
        <f t="shared" si="22"/>
        <v>20</v>
      </c>
      <c r="O30" s="53">
        <f t="shared" si="22"/>
        <v>20</v>
      </c>
      <c r="P30" s="53">
        <f t="shared" si="22"/>
        <v>20</v>
      </c>
      <c r="Q30" s="53">
        <f t="shared" si="22"/>
        <v>20</v>
      </c>
      <c r="R30" s="53">
        <f t="shared" si="22"/>
        <v>20</v>
      </c>
      <c r="S30" s="53">
        <f t="shared" si="22"/>
        <v>20</v>
      </c>
      <c r="T30" s="53">
        <f t="shared" si="22"/>
        <v>20</v>
      </c>
      <c r="U30" s="53">
        <f t="shared" si="22"/>
        <v>20</v>
      </c>
      <c r="V30" s="53">
        <f t="shared" si="22"/>
        <v>20</v>
      </c>
      <c r="W30" s="53">
        <f t="shared" si="22"/>
        <v>20</v>
      </c>
      <c r="X30" s="53">
        <f t="shared" si="22"/>
        <v>20</v>
      </c>
      <c r="Y30" s="53">
        <f t="shared" si="22"/>
        <v>20</v>
      </c>
      <c r="Z30" s="53">
        <f t="shared" si="22"/>
        <v>20</v>
      </c>
      <c r="AA30" s="53">
        <f t="shared" si="22"/>
        <v>20</v>
      </c>
      <c r="AB30" s="53">
        <f t="shared" si="22"/>
        <v>20</v>
      </c>
      <c r="AC30" s="53">
        <f t="shared" si="22"/>
        <v>20</v>
      </c>
      <c r="AD30" s="53">
        <f t="shared" si="22"/>
        <v>20</v>
      </c>
      <c r="AE30" s="53">
        <f t="shared" si="22"/>
        <v>20</v>
      </c>
      <c r="AF30" s="53">
        <f t="shared" si="22"/>
        <v>20</v>
      </c>
      <c r="AG30" s="53">
        <f t="shared" si="22"/>
        <v>20</v>
      </c>
      <c r="AH30" s="53">
        <f t="shared" si="22"/>
        <v>20</v>
      </c>
      <c r="AI30" s="53">
        <f t="shared" si="22"/>
        <v>20</v>
      </c>
      <c r="AJ30" s="53">
        <f t="shared" si="22"/>
        <v>20</v>
      </c>
      <c r="AK30" s="53">
        <f t="shared" si="22"/>
        <v>20</v>
      </c>
      <c r="AL30" s="53">
        <f t="shared" si="22"/>
        <v>20</v>
      </c>
      <c r="AM30" s="53">
        <f t="shared" si="22"/>
        <v>20</v>
      </c>
      <c r="AN30" s="53">
        <f t="shared" si="22"/>
        <v>20</v>
      </c>
      <c r="AO30" s="53">
        <f t="shared" si="22"/>
        <v>20</v>
      </c>
      <c r="AP30" s="53">
        <f t="shared" si="22"/>
        <v>20</v>
      </c>
      <c r="AQ30" s="53">
        <f t="shared" si="22"/>
        <v>20</v>
      </c>
      <c r="AR30" s="53">
        <f t="shared" si="22"/>
        <v>20</v>
      </c>
      <c r="AS30" s="53">
        <f t="shared" si="22"/>
        <v>20</v>
      </c>
      <c r="AT30" s="53">
        <f t="shared" si="22"/>
        <v>20</v>
      </c>
      <c r="AU30" s="53">
        <f t="shared" si="22"/>
        <v>20</v>
      </c>
      <c r="AV30" s="53">
        <f t="shared" si="22"/>
        <v>20</v>
      </c>
      <c r="AW30" s="53">
        <f t="shared" si="22"/>
        <v>20</v>
      </c>
      <c r="AX30" s="53">
        <f t="shared" si="22"/>
        <v>20</v>
      </c>
      <c r="AY30" s="53">
        <f t="shared" si="22"/>
        <v>20</v>
      </c>
      <c r="AZ30" s="53">
        <f t="shared" si="22"/>
        <v>20</v>
      </c>
      <c r="BA30" s="53">
        <f t="shared" si="22"/>
        <v>20</v>
      </c>
      <c r="BB30" s="53">
        <f t="shared" si="22"/>
        <v>20</v>
      </c>
      <c r="BC30" s="53">
        <f t="shared" si="22"/>
        <v>20</v>
      </c>
      <c r="BD30" s="53">
        <f t="shared" si="22"/>
        <v>20</v>
      </c>
      <c r="BE30" s="53">
        <f t="shared" si="22"/>
        <v>20</v>
      </c>
      <c r="BF30" s="53">
        <f t="shared" si="22"/>
        <v>20</v>
      </c>
      <c r="BG30" s="53">
        <f t="shared" si="22"/>
        <v>20</v>
      </c>
      <c r="BH30" s="53">
        <f t="shared" si="22"/>
        <v>20</v>
      </c>
      <c r="BI30" s="53">
        <f t="shared" si="22"/>
        <v>20</v>
      </c>
      <c r="BJ30" s="53">
        <f t="shared" si="22"/>
        <v>20</v>
      </c>
      <c r="BK30" s="53">
        <f t="shared" si="22"/>
        <v>20</v>
      </c>
    </row>
    <row r="31" spans="1:63">
      <c r="A31" s="1" t="s">
        <v>45</v>
      </c>
      <c r="B31" s="40" t="s">
        <v>44</v>
      </c>
      <c r="C31" s="5">
        <v>0</v>
      </c>
      <c r="D31" s="45">
        <v>3</v>
      </c>
      <c r="E31" s="45">
        <f t="shared" ref="E31:BK31" si="23">D31</f>
        <v>3</v>
      </c>
      <c r="F31" s="45">
        <f t="shared" si="23"/>
        <v>3</v>
      </c>
      <c r="G31" s="45">
        <f t="shared" si="23"/>
        <v>3</v>
      </c>
      <c r="H31" s="45">
        <f t="shared" si="23"/>
        <v>3</v>
      </c>
      <c r="I31" s="45">
        <f t="shared" si="23"/>
        <v>3</v>
      </c>
      <c r="J31" s="45">
        <f t="shared" si="23"/>
        <v>3</v>
      </c>
      <c r="K31" s="45">
        <f t="shared" si="23"/>
        <v>3</v>
      </c>
      <c r="L31" s="45">
        <f t="shared" si="23"/>
        <v>3</v>
      </c>
      <c r="M31" s="45">
        <f t="shared" si="23"/>
        <v>3</v>
      </c>
      <c r="N31" s="45">
        <f t="shared" si="23"/>
        <v>3</v>
      </c>
      <c r="O31" s="45">
        <f t="shared" si="23"/>
        <v>3</v>
      </c>
      <c r="P31" s="45">
        <f t="shared" si="23"/>
        <v>3</v>
      </c>
      <c r="Q31" s="45">
        <f t="shared" si="23"/>
        <v>3</v>
      </c>
      <c r="R31" s="45">
        <f t="shared" si="23"/>
        <v>3</v>
      </c>
      <c r="S31" s="45">
        <f t="shared" si="23"/>
        <v>3</v>
      </c>
      <c r="T31" s="45">
        <f t="shared" si="23"/>
        <v>3</v>
      </c>
      <c r="U31" s="45">
        <f t="shared" si="23"/>
        <v>3</v>
      </c>
      <c r="V31" s="45">
        <f t="shared" si="23"/>
        <v>3</v>
      </c>
      <c r="W31" s="45">
        <f t="shared" si="23"/>
        <v>3</v>
      </c>
      <c r="X31" s="45">
        <f t="shared" si="23"/>
        <v>3</v>
      </c>
      <c r="Y31" s="45">
        <f t="shared" si="23"/>
        <v>3</v>
      </c>
      <c r="Z31" s="45">
        <f t="shared" si="23"/>
        <v>3</v>
      </c>
      <c r="AA31" s="45">
        <f t="shared" si="23"/>
        <v>3</v>
      </c>
      <c r="AB31" s="45">
        <f t="shared" si="23"/>
        <v>3</v>
      </c>
      <c r="AC31" s="45">
        <f t="shared" si="23"/>
        <v>3</v>
      </c>
      <c r="AD31" s="45">
        <f t="shared" si="23"/>
        <v>3</v>
      </c>
      <c r="AE31" s="45">
        <f t="shared" si="23"/>
        <v>3</v>
      </c>
      <c r="AF31" s="45">
        <f t="shared" si="23"/>
        <v>3</v>
      </c>
      <c r="AG31" s="45">
        <f t="shared" si="23"/>
        <v>3</v>
      </c>
      <c r="AH31" s="45">
        <f t="shared" si="23"/>
        <v>3</v>
      </c>
      <c r="AI31" s="45">
        <f t="shared" si="23"/>
        <v>3</v>
      </c>
      <c r="AJ31" s="45">
        <f t="shared" si="23"/>
        <v>3</v>
      </c>
      <c r="AK31" s="45">
        <f t="shared" si="23"/>
        <v>3</v>
      </c>
      <c r="AL31" s="45">
        <f t="shared" si="23"/>
        <v>3</v>
      </c>
      <c r="AM31" s="45">
        <f t="shared" si="23"/>
        <v>3</v>
      </c>
      <c r="AN31" s="45">
        <f t="shared" si="23"/>
        <v>3</v>
      </c>
      <c r="AO31" s="45">
        <f t="shared" si="23"/>
        <v>3</v>
      </c>
      <c r="AP31" s="45">
        <f t="shared" si="23"/>
        <v>3</v>
      </c>
      <c r="AQ31" s="45">
        <f t="shared" si="23"/>
        <v>3</v>
      </c>
      <c r="AR31" s="45">
        <f t="shared" si="23"/>
        <v>3</v>
      </c>
      <c r="AS31" s="45">
        <f t="shared" si="23"/>
        <v>3</v>
      </c>
      <c r="AT31" s="45">
        <f t="shared" si="23"/>
        <v>3</v>
      </c>
      <c r="AU31" s="45">
        <f t="shared" si="23"/>
        <v>3</v>
      </c>
      <c r="AV31" s="45">
        <f t="shared" si="23"/>
        <v>3</v>
      </c>
      <c r="AW31" s="45">
        <f t="shared" si="23"/>
        <v>3</v>
      </c>
      <c r="AX31" s="45">
        <f t="shared" si="23"/>
        <v>3</v>
      </c>
      <c r="AY31" s="45">
        <f t="shared" si="23"/>
        <v>3</v>
      </c>
      <c r="AZ31" s="45">
        <f t="shared" si="23"/>
        <v>3</v>
      </c>
      <c r="BA31" s="45">
        <f t="shared" si="23"/>
        <v>3</v>
      </c>
      <c r="BB31" s="45">
        <f t="shared" si="23"/>
        <v>3</v>
      </c>
      <c r="BC31" s="45">
        <f t="shared" si="23"/>
        <v>3</v>
      </c>
      <c r="BD31" s="45">
        <f t="shared" si="23"/>
        <v>3</v>
      </c>
      <c r="BE31" s="45">
        <f t="shared" si="23"/>
        <v>3</v>
      </c>
      <c r="BF31" s="45">
        <f t="shared" si="23"/>
        <v>3</v>
      </c>
      <c r="BG31" s="45">
        <f t="shared" si="23"/>
        <v>3</v>
      </c>
      <c r="BH31" s="45">
        <f t="shared" si="23"/>
        <v>3</v>
      </c>
      <c r="BI31" s="45">
        <f t="shared" si="23"/>
        <v>3</v>
      </c>
      <c r="BJ31" s="45">
        <f t="shared" si="23"/>
        <v>3</v>
      </c>
      <c r="BK31" s="45">
        <f t="shared" si="23"/>
        <v>3</v>
      </c>
    </row>
    <row r="32" spans="1:63">
      <c r="A32" s="2" t="s">
        <v>65</v>
      </c>
      <c r="B32" s="15" t="s">
        <v>14</v>
      </c>
      <c r="C32" s="8">
        <v>0</v>
      </c>
      <c r="D32" s="49">
        <f>600*D30</f>
        <v>12000</v>
      </c>
      <c r="E32" s="49">
        <f>D32*(1+(E31/100))</f>
        <v>12360</v>
      </c>
      <c r="F32" s="49">
        <f t="shared" ref="F32:BK32" si="24">E32*(1+(F31/100))</f>
        <v>12730.800000000001</v>
      </c>
      <c r="G32" s="49">
        <f t="shared" si="24"/>
        <v>13112.724000000002</v>
      </c>
      <c r="H32" s="49">
        <f t="shared" si="24"/>
        <v>13506.105720000003</v>
      </c>
      <c r="I32" s="49">
        <f t="shared" si="24"/>
        <v>13911.288891600003</v>
      </c>
      <c r="J32" s="49">
        <f t="shared" si="24"/>
        <v>14328.627558348004</v>
      </c>
      <c r="K32" s="49">
        <f t="shared" si="24"/>
        <v>14758.486385098444</v>
      </c>
      <c r="L32" s="49">
        <f t="shared" si="24"/>
        <v>15201.240976651397</v>
      </c>
      <c r="M32" s="49">
        <f t="shared" si="24"/>
        <v>15657.278205950939</v>
      </c>
      <c r="N32" s="49">
        <f t="shared" si="24"/>
        <v>16126.996552129467</v>
      </c>
      <c r="O32" s="49">
        <f t="shared" si="24"/>
        <v>16610.806448693351</v>
      </c>
      <c r="P32" s="49">
        <f t="shared" si="24"/>
        <v>17109.130642154152</v>
      </c>
      <c r="Q32" s="49">
        <f t="shared" si="24"/>
        <v>17622.404561418778</v>
      </c>
      <c r="R32" s="49">
        <f t="shared" si="24"/>
        <v>18151.076698261342</v>
      </c>
      <c r="S32" s="49">
        <f t="shared" si="24"/>
        <v>18695.608999209184</v>
      </c>
      <c r="T32" s="49">
        <f t="shared" si="24"/>
        <v>19256.47726918546</v>
      </c>
      <c r="U32" s="49">
        <f t="shared" si="24"/>
        <v>19834.171587261026</v>
      </c>
      <c r="V32" s="49">
        <f t="shared" si="24"/>
        <v>20429.196734878857</v>
      </c>
      <c r="W32" s="49">
        <f t="shared" si="24"/>
        <v>21042.072636925222</v>
      </c>
      <c r="X32" s="49">
        <f t="shared" si="24"/>
        <v>21673.334816032981</v>
      </c>
      <c r="Y32" s="49">
        <f t="shared" si="24"/>
        <v>22323.53486051397</v>
      </c>
      <c r="Z32" s="49">
        <f t="shared" si="24"/>
        <v>22993.240906329389</v>
      </c>
      <c r="AA32" s="49">
        <f t="shared" si="24"/>
        <v>23683.038133519272</v>
      </c>
      <c r="AB32" s="49">
        <f t="shared" si="24"/>
        <v>24393.529277524853</v>
      </c>
      <c r="AC32" s="49">
        <f t="shared" si="24"/>
        <v>25125.3351558506</v>
      </c>
      <c r="AD32" s="49">
        <f t="shared" si="24"/>
        <v>25879.09521052612</v>
      </c>
      <c r="AE32" s="49">
        <f t="shared" si="24"/>
        <v>26655.468066841906</v>
      </c>
      <c r="AF32" s="49">
        <f t="shared" si="24"/>
        <v>27455.132108847163</v>
      </c>
      <c r="AG32" s="49">
        <f t="shared" si="24"/>
        <v>28278.78607211258</v>
      </c>
      <c r="AH32" s="49">
        <f t="shared" si="24"/>
        <v>29127.14965427596</v>
      </c>
      <c r="AI32" s="49">
        <f t="shared" si="24"/>
        <v>30000.964143904239</v>
      </c>
      <c r="AJ32" s="49">
        <f t="shared" si="24"/>
        <v>30900.993068221367</v>
      </c>
      <c r="AK32" s="49">
        <f t="shared" si="24"/>
        <v>31828.022860268007</v>
      </c>
      <c r="AL32" s="49">
        <f t="shared" si="24"/>
        <v>32782.863546076049</v>
      </c>
      <c r="AM32" s="49">
        <f t="shared" si="24"/>
        <v>33766.349452458329</v>
      </c>
      <c r="AN32" s="49">
        <f t="shared" si="24"/>
        <v>34779.339936032084</v>
      </c>
      <c r="AO32" s="49">
        <f t="shared" si="24"/>
        <v>35822.720134113049</v>
      </c>
      <c r="AP32" s="49">
        <f t="shared" si="24"/>
        <v>36897.401738136439</v>
      </c>
      <c r="AQ32" s="49">
        <f t="shared" si="24"/>
        <v>38004.323790280534</v>
      </c>
      <c r="AR32" s="49">
        <f t="shared" si="24"/>
        <v>39144.453503988952</v>
      </c>
      <c r="AS32" s="49">
        <f t="shared" si="24"/>
        <v>40318.78710910862</v>
      </c>
      <c r="AT32" s="49">
        <f t="shared" si="24"/>
        <v>41528.350722381881</v>
      </c>
      <c r="AU32" s="49">
        <f t="shared" si="24"/>
        <v>42774.201244053336</v>
      </c>
      <c r="AV32" s="49">
        <f t="shared" si="24"/>
        <v>44057.427281374934</v>
      </c>
      <c r="AW32" s="49">
        <f t="shared" si="24"/>
        <v>45379.150099816186</v>
      </c>
      <c r="AX32" s="49">
        <f t="shared" si="24"/>
        <v>46740.52460281067</v>
      </c>
      <c r="AY32" s="49">
        <f t="shared" si="24"/>
        <v>48142.74034089499</v>
      </c>
      <c r="AZ32" s="49">
        <f t="shared" si="24"/>
        <v>49587.022551121838</v>
      </c>
      <c r="BA32" s="49">
        <f t="shared" si="24"/>
        <v>51074.633227655497</v>
      </c>
      <c r="BB32" s="49">
        <f t="shared" si="24"/>
        <v>52606.87222448516</v>
      </c>
      <c r="BC32" s="49">
        <f t="shared" si="24"/>
        <v>54185.078391219715</v>
      </c>
      <c r="BD32" s="49">
        <f t="shared" si="24"/>
        <v>55810.630742956309</v>
      </c>
      <c r="BE32" s="49">
        <f t="shared" si="24"/>
        <v>57484.949665245003</v>
      </c>
      <c r="BF32" s="49">
        <f t="shared" si="24"/>
        <v>59209.498155202353</v>
      </c>
      <c r="BG32" s="49">
        <f t="shared" si="24"/>
        <v>60985.783099858425</v>
      </c>
      <c r="BH32" s="49">
        <f t="shared" si="24"/>
        <v>62815.356592854179</v>
      </c>
      <c r="BI32" s="49">
        <f t="shared" si="24"/>
        <v>64699.817290639803</v>
      </c>
      <c r="BJ32" s="49">
        <f t="shared" si="24"/>
        <v>66640.811809359002</v>
      </c>
      <c r="BK32" s="49">
        <f t="shared" si="24"/>
        <v>68640.036163639772</v>
      </c>
    </row>
    <row r="33" spans="1:63">
      <c r="A33" s="1" t="s">
        <v>22</v>
      </c>
      <c r="B33" t="s">
        <v>20</v>
      </c>
      <c r="C33" s="5">
        <v>0</v>
      </c>
      <c r="D33" s="45">
        <v>0.04</v>
      </c>
      <c r="E33" s="45">
        <f t="shared" ref="E33:BK33" si="25">D33</f>
        <v>0.04</v>
      </c>
      <c r="F33" s="45">
        <f t="shared" si="25"/>
        <v>0.04</v>
      </c>
      <c r="G33" s="45">
        <f t="shared" si="25"/>
        <v>0.04</v>
      </c>
      <c r="H33" s="45">
        <f t="shared" si="25"/>
        <v>0.04</v>
      </c>
      <c r="I33" s="45">
        <f t="shared" si="25"/>
        <v>0.04</v>
      </c>
      <c r="J33" s="45">
        <f t="shared" si="25"/>
        <v>0.04</v>
      </c>
      <c r="K33" s="45">
        <f t="shared" si="25"/>
        <v>0.04</v>
      </c>
      <c r="L33" s="45">
        <f t="shared" si="25"/>
        <v>0.04</v>
      </c>
      <c r="M33" s="45">
        <f t="shared" si="25"/>
        <v>0.04</v>
      </c>
      <c r="N33" s="45">
        <f t="shared" si="25"/>
        <v>0.04</v>
      </c>
      <c r="O33" s="45">
        <f t="shared" si="25"/>
        <v>0.04</v>
      </c>
      <c r="P33" s="45">
        <f t="shared" si="25"/>
        <v>0.04</v>
      </c>
      <c r="Q33" s="45">
        <f t="shared" si="25"/>
        <v>0.04</v>
      </c>
      <c r="R33" s="45">
        <f t="shared" si="25"/>
        <v>0.04</v>
      </c>
      <c r="S33" s="45">
        <f t="shared" si="25"/>
        <v>0.04</v>
      </c>
      <c r="T33" s="45">
        <f t="shared" si="25"/>
        <v>0.04</v>
      </c>
      <c r="U33" s="45">
        <f t="shared" si="25"/>
        <v>0.04</v>
      </c>
      <c r="V33" s="45">
        <f t="shared" si="25"/>
        <v>0.04</v>
      </c>
      <c r="W33" s="45">
        <f t="shared" si="25"/>
        <v>0.04</v>
      </c>
      <c r="X33" s="45">
        <f t="shared" si="25"/>
        <v>0.04</v>
      </c>
      <c r="Y33" s="45">
        <f t="shared" si="25"/>
        <v>0.04</v>
      </c>
      <c r="Z33" s="45">
        <f t="shared" si="25"/>
        <v>0.04</v>
      </c>
      <c r="AA33" s="45">
        <f t="shared" si="25"/>
        <v>0.04</v>
      </c>
      <c r="AB33" s="45">
        <f t="shared" si="25"/>
        <v>0.04</v>
      </c>
      <c r="AC33" s="45">
        <f t="shared" si="25"/>
        <v>0.04</v>
      </c>
      <c r="AD33" s="45">
        <f t="shared" si="25"/>
        <v>0.04</v>
      </c>
      <c r="AE33" s="45">
        <f t="shared" si="25"/>
        <v>0.04</v>
      </c>
      <c r="AF33" s="45">
        <f t="shared" si="25"/>
        <v>0.04</v>
      </c>
      <c r="AG33" s="45">
        <f t="shared" si="25"/>
        <v>0.04</v>
      </c>
      <c r="AH33" s="45">
        <f t="shared" si="25"/>
        <v>0.04</v>
      </c>
      <c r="AI33" s="45">
        <f t="shared" si="25"/>
        <v>0.04</v>
      </c>
      <c r="AJ33" s="45">
        <f t="shared" si="25"/>
        <v>0.04</v>
      </c>
      <c r="AK33" s="45">
        <f t="shared" si="25"/>
        <v>0.04</v>
      </c>
      <c r="AL33" s="45">
        <f t="shared" si="25"/>
        <v>0.04</v>
      </c>
      <c r="AM33" s="45">
        <f t="shared" si="25"/>
        <v>0.04</v>
      </c>
      <c r="AN33" s="45">
        <f t="shared" si="25"/>
        <v>0.04</v>
      </c>
      <c r="AO33" s="45">
        <f t="shared" si="25"/>
        <v>0.04</v>
      </c>
      <c r="AP33" s="45">
        <f t="shared" si="25"/>
        <v>0.04</v>
      </c>
      <c r="AQ33" s="45">
        <f t="shared" si="25"/>
        <v>0.04</v>
      </c>
      <c r="AR33" s="45">
        <f t="shared" si="25"/>
        <v>0.04</v>
      </c>
      <c r="AS33" s="45">
        <f t="shared" si="25"/>
        <v>0.04</v>
      </c>
      <c r="AT33" s="45">
        <f t="shared" si="25"/>
        <v>0.04</v>
      </c>
      <c r="AU33" s="45">
        <f t="shared" si="25"/>
        <v>0.04</v>
      </c>
      <c r="AV33" s="45">
        <f t="shared" si="25"/>
        <v>0.04</v>
      </c>
      <c r="AW33" s="45">
        <f t="shared" si="25"/>
        <v>0.04</v>
      </c>
      <c r="AX33" s="45">
        <f t="shared" si="25"/>
        <v>0.04</v>
      </c>
      <c r="AY33" s="45">
        <f t="shared" si="25"/>
        <v>0.04</v>
      </c>
      <c r="AZ33" s="45">
        <f t="shared" si="25"/>
        <v>0.04</v>
      </c>
      <c r="BA33" s="45">
        <f t="shared" si="25"/>
        <v>0.04</v>
      </c>
      <c r="BB33" s="45">
        <f t="shared" si="25"/>
        <v>0.04</v>
      </c>
      <c r="BC33" s="45">
        <f t="shared" si="25"/>
        <v>0.04</v>
      </c>
      <c r="BD33" s="45">
        <f t="shared" si="25"/>
        <v>0.04</v>
      </c>
      <c r="BE33" s="45">
        <f t="shared" si="25"/>
        <v>0.04</v>
      </c>
      <c r="BF33" s="45">
        <f t="shared" si="25"/>
        <v>0.04</v>
      </c>
      <c r="BG33" s="45">
        <f t="shared" si="25"/>
        <v>0.04</v>
      </c>
      <c r="BH33" s="45">
        <f t="shared" si="25"/>
        <v>0.04</v>
      </c>
      <c r="BI33" s="45">
        <f t="shared" si="25"/>
        <v>0.04</v>
      </c>
      <c r="BJ33" s="45">
        <f t="shared" si="25"/>
        <v>0.04</v>
      </c>
      <c r="BK33" s="45">
        <f t="shared" si="25"/>
        <v>0.04</v>
      </c>
    </row>
    <row r="34" spans="1:63">
      <c r="A34" s="2" t="s">
        <v>62</v>
      </c>
      <c r="B34" s="15" t="s">
        <v>14</v>
      </c>
      <c r="C34" s="8">
        <v>0</v>
      </c>
      <c r="D34" s="49">
        <f>C3*D33/100</f>
        <v>4212</v>
      </c>
      <c r="E34" s="49">
        <f t="shared" ref="E34:AJ34" si="26">D34*(1+((E5)/100))</f>
        <v>4296.24</v>
      </c>
      <c r="F34" s="49">
        <f t="shared" si="26"/>
        <v>4382.1647999999996</v>
      </c>
      <c r="G34" s="49">
        <f t="shared" si="26"/>
        <v>4469.8080959999998</v>
      </c>
      <c r="H34" s="49">
        <f t="shared" si="26"/>
        <v>4559.2042579199997</v>
      </c>
      <c r="I34" s="49">
        <f t="shared" si="26"/>
        <v>4650.3883430783999</v>
      </c>
      <c r="J34" s="49">
        <f t="shared" si="26"/>
        <v>4743.3961099399676</v>
      </c>
      <c r="K34" s="49">
        <f t="shared" si="26"/>
        <v>4838.2640321387671</v>
      </c>
      <c r="L34" s="49">
        <f t="shared" si="26"/>
        <v>4935.0293127815421</v>
      </c>
      <c r="M34" s="49">
        <f t="shared" si="26"/>
        <v>5033.7298990371728</v>
      </c>
      <c r="N34" s="49">
        <f t="shared" si="26"/>
        <v>5134.4044970179166</v>
      </c>
      <c r="O34" s="49">
        <f t="shared" si="26"/>
        <v>5237.0925869582752</v>
      </c>
      <c r="P34" s="49">
        <f t="shared" si="26"/>
        <v>5341.8344386974404</v>
      </c>
      <c r="Q34" s="49">
        <f t="shared" si="26"/>
        <v>5448.6711274713889</v>
      </c>
      <c r="R34" s="49">
        <f t="shared" si="26"/>
        <v>5557.6445500208165</v>
      </c>
      <c r="S34" s="49">
        <f t="shared" si="26"/>
        <v>5668.7974410212328</v>
      </c>
      <c r="T34" s="49">
        <f t="shared" si="26"/>
        <v>5782.1733898416578</v>
      </c>
      <c r="U34" s="49">
        <f t="shared" si="26"/>
        <v>5897.8168576384915</v>
      </c>
      <c r="V34" s="49">
        <f t="shared" si="26"/>
        <v>6015.7731947912616</v>
      </c>
      <c r="W34" s="49">
        <f t="shared" si="26"/>
        <v>6136.0886586870865</v>
      </c>
      <c r="X34" s="49">
        <f t="shared" si="26"/>
        <v>6258.8104318608284</v>
      </c>
      <c r="Y34" s="49">
        <f t="shared" si="26"/>
        <v>6383.9866404980448</v>
      </c>
      <c r="Z34" s="49">
        <f t="shared" si="26"/>
        <v>6511.6663733080059</v>
      </c>
      <c r="AA34" s="49">
        <f t="shared" si="26"/>
        <v>6641.8997007741664</v>
      </c>
      <c r="AB34" s="49">
        <f t="shared" si="26"/>
        <v>6774.73769478965</v>
      </c>
      <c r="AC34" s="49">
        <f t="shared" si="26"/>
        <v>6910.2324486854432</v>
      </c>
      <c r="AD34" s="49">
        <f t="shared" si="26"/>
        <v>7048.4370976591517</v>
      </c>
      <c r="AE34" s="49">
        <f t="shared" si="26"/>
        <v>7189.4058396123346</v>
      </c>
      <c r="AF34" s="49">
        <f t="shared" si="26"/>
        <v>7333.1939564045815</v>
      </c>
      <c r="AG34" s="49">
        <f t="shared" si="26"/>
        <v>7479.8578355326736</v>
      </c>
      <c r="AH34" s="49">
        <f t="shared" si="26"/>
        <v>7629.4549922433271</v>
      </c>
      <c r="AI34" s="49">
        <f t="shared" si="26"/>
        <v>7782.0440920881938</v>
      </c>
      <c r="AJ34" s="49">
        <f t="shared" si="26"/>
        <v>7937.6849739299578</v>
      </c>
      <c r="AK34" s="49">
        <f t="shared" ref="AK34:BK34" si="27">AJ34*(1+((AK5)/100))</f>
        <v>8096.4386734085574</v>
      </c>
      <c r="AL34" s="49">
        <f t="shared" si="27"/>
        <v>8258.3674468767294</v>
      </c>
      <c r="AM34" s="49">
        <f t="shared" si="27"/>
        <v>8423.5347958142647</v>
      </c>
      <c r="AN34" s="49">
        <f t="shared" si="27"/>
        <v>8592.0054917305497</v>
      </c>
      <c r="AO34" s="49">
        <f t="shared" si="27"/>
        <v>8763.8456015651609</v>
      </c>
      <c r="AP34" s="49">
        <f t="shared" si="27"/>
        <v>8939.1225135964651</v>
      </c>
      <c r="AQ34" s="49">
        <f t="shared" si="27"/>
        <v>9117.9049638683937</v>
      </c>
      <c r="AR34" s="49">
        <f t="shared" si="27"/>
        <v>9300.2630631457614</v>
      </c>
      <c r="AS34" s="49">
        <f t="shared" si="27"/>
        <v>9486.2683244086766</v>
      </c>
      <c r="AT34" s="49">
        <f t="shared" si="27"/>
        <v>9675.9936908968502</v>
      </c>
      <c r="AU34" s="49">
        <f t="shared" si="27"/>
        <v>9869.5135647147872</v>
      </c>
      <c r="AV34" s="49">
        <f t="shared" si="27"/>
        <v>10066.903836009084</v>
      </c>
      <c r="AW34" s="49">
        <f t="shared" si="27"/>
        <v>10268.241912729265</v>
      </c>
      <c r="AX34" s="49">
        <f t="shared" si="27"/>
        <v>10473.60675098385</v>
      </c>
      <c r="AY34" s="49">
        <f t="shared" si="27"/>
        <v>10683.078886003528</v>
      </c>
      <c r="AZ34" s="49">
        <f t="shared" si="27"/>
        <v>10896.7404637236</v>
      </c>
      <c r="BA34" s="49">
        <f t="shared" si="27"/>
        <v>11114.675272998073</v>
      </c>
      <c r="BB34" s="49">
        <f t="shared" si="27"/>
        <v>11336.968778458035</v>
      </c>
      <c r="BC34" s="49">
        <f t="shared" si="27"/>
        <v>11563.708154027196</v>
      </c>
      <c r="BD34" s="49">
        <f t="shared" si="27"/>
        <v>11794.982317107741</v>
      </c>
      <c r="BE34" s="49">
        <f t="shared" si="27"/>
        <v>12030.881963449896</v>
      </c>
      <c r="BF34" s="49">
        <f t="shared" si="27"/>
        <v>12271.499602718894</v>
      </c>
      <c r="BG34" s="49">
        <f t="shared" si="27"/>
        <v>12516.929594773272</v>
      </c>
      <c r="BH34" s="49">
        <f t="shared" si="27"/>
        <v>12767.268186668738</v>
      </c>
      <c r="BI34" s="49">
        <f t="shared" si="27"/>
        <v>13022.613550402113</v>
      </c>
      <c r="BJ34" s="49">
        <f t="shared" si="27"/>
        <v>13283.065821410155</v>
      </c>
      <c r="BK34" s="49">
        <f t="shared" si="27"/>
        <v>13548.727137838358</v>
      </c>
    </row>
    <row r="35" spans="1:63">
      <c r="A35" s="1" t="s">
        <v>23</v>
      </c>
      <c r="B35" t="s">
        <v>20</v>
      </c>
      <c r="C35" s="5">
        <v>0</v>
      </c>
      <c r="D35" s="45">
        <v>0.05</v>
      </c>
      <c r="E35" s="45">
        <f>D35</f>
        <v>0.05</v>
      </c>
      <c r="F35" s="45">
        <f t="shared" ref="F35:BK35" si="28">E35</f>
        <v>0.05</v>
      </c>
      <c r="G35" s="45">
        <f t="shared" si="28"/>
        <v>0.05</v>
      </c>
      <c r="H35" s="45">
        <f t="shared" si="28"/>
        <v>0.05</v>
      </c>
      <c r="I35" s="45">
        <f t="shared" si="28"/>
        <v>0.05</v>
      </c>
      <c r="J35" s="45">
        <f t="shared" si="28"/>
        <v>0.05</v>
      </c>
      <c r="K35" s="45">
        <f t="shared" si="28"/>
        <v>0.05</v>
      </c>
      <c r="L35" s="45">
        <f t="shared" si="28"/>
        <v>0.05</v>
      </c>
      <c r="M35" s="45">
        <f t="shared" si="28"/>
        <v>0.05</v>
      </c>
      <c r="N35" s="45">
        <f t="shared" si="28"/>
        <v>0.05</v>
      </c>
      <c r="O35" s="45">
        <f t="shared" si="28"/>
        <v>0.05</v>
      </c>
      <c r="P35" s="45">
        <f t="shared" si="28"/>
        <v>0.05</v>
      </c>
      <c r="Q35" s="45">
        <f t="shared" si="28"/>
        <v>0.05</v>
      </c>
      <c r="R35" s="45">
        <f t="shared" si="28"/>
        <v>0.05</v>
      </c>
      <c r="S35" s="45">
        <f t="shared" si="28"/>
        <v>0.05</v>
      </c>
      <c r="T35" s="45">
        <f t="shared" si="28"/>
        <v>0.05</v>
      </c>
      <c r="U35" s="45">
        <f t="shared" si="28"/>
        <v>0.05</v>
      </c>
      <c r="V35" s="45">
        <f t="shared" si="28"/>
        <v>0.05</v>
      </c>
      <c r="W35" s="45">
        <f t="shared" si="28"/>
        <v>0.05</v>
      </c>
      <c r="X35" s="45">
        <f t="shared" si="28"/>
        <v>0.05</v>
      </c>
      <c r="Y35" s="45">
        <f t="shared" si="28"/>
        <v>0.05</v>
      </c>
      <c r="Z35" s="45">
        <f t="shared" si="28"/>
        <v>0.05</v>
      </c>
      <c r="AA35" s="45">
        <f t="shared" si="28"/>
        <v>0.05</v>
      </c>
      <c r="AB35" s="45">
        <f t="shared" si="28"/>
        <v>0.05</v>
      </c>
      <c r="AC35" s="45">
        <f t="shared" si="28"/>
        <v>0.05</v>
      </c>
      <c r="AD35" s="45">
        <f t="shared" si="28"/>
        <v>0.05</v>
      </c>
      <c r="AE35" s="45">
        <f t="shared" si="28"/>
        <v>0.05</v>
      </c>
      <c r="AF35" s="45">
        <f t="shared" si="28"/>
        <v>0.05</v>
      </c>
      <c r="AG35" s="45">
        <f t="shared" si="28"/>
        <v>0.05</v>
      </c>
      <c r="AH35" s="45">
        <f t="shared" si="28"/>
        <v>0.05</v>
      </c>
      <c r="AI35" s="45">
        <f t="shared" si="28"/>
        <v>0.05</v>
      </c>
      <c r="AJ35" s="45">
        <f t="shared" si="28"/>
        <v>0.05</v>
      </c>
      <c r="AK35" s="45">
        <f t="shared" si="28"/>
        <v>0.05</v>
      </c>
      <c r="AL35" s="45">
        <f t="shared" si="28"/>
        <v>0.05</v>
      </c>
      <c r="AM35" s="45">
        <f t="shared" si="28"/>
        <v>0.05</v>
      </c>
      <c r="AN35" s="45">
        <f t="shared" si="28"/>
        <v>0.05</v>
      </c>
      <c r="AO35" s="45">
        <f t="shared" si="28"/>
        <v>0.05</v>
      </c>
      <c r="AP35" s="45">
        <f t="shared" si="28"/>
        <v>0.05</v>
      </c>
      <c r="AQ35" s="45">
        <f t="shared" si="28"/>
        <v>0.05</v>
      </c>
      <c r="AR35" s="45">
        <f t="shared" si="28"/>
        <v>0.05</v>
      </c>
      <c r="AS35" s="45">
        <f t="shared" si="28"/>
        <v>0.05</v>
      </c>
      <c r="AT35" s="45">
        <f t="shared" si="28"/>
        <v>0.05</v>
      </c>
      <c r="AU35" s="45">
        <f t="shared" si="28"/>
        <v>0.05</v>
      </c>
      <c r="AV35" s="45">
        <f t="shared" si="28"/>
        <v>0.05</v>
      </c>
      <c r="AW35" s="45">
        <f t="shared" si="28"/>
        <v>0.05</v>
      </c>
      <c r="AX35" s="45">
        <f t="shared" si="28"/>
        <v>0.05</v>
      </c>
      <c r="AY35" s="45">
        <f t="shared" si="28"/>
        <v>0.05</v>
      </c>
      <c r="AZ35" s="45">
        <f t="shared" si="28"/>
        <v>0.05</v>
      </c>
      <c r="BA35" s="45">
        <f t="shared" si="28"/>
        <v>0.05</v>
      </c>
      <c r="BB35" s="45">
        <f t="shared" si="28"/>
        <v>0.05</v>
      </c>
      <c r="BC35" s="45">
        <f t="shared" si="28"/>
        <v>0.05</v>
      </c>
      <c r="BD35" s="45">
        <f t="shared" si="28"/>
        <v>0.05</v>
      </c>
      <c r="BE35" s="45">
        <f t="shared" si="28"/>
        <v>0.05</v>
      </c>
      <c r="BF35" s="45">
        <f t="shared" si="28"/>
        <v>0.05</v>
      </c>
      <c r="BG35" s="45">
        <f t="shared" si="28"/>
        <v>0.05</v>
      </c>
      <c r="BH35" s="45">
        <f t="shared" si="28"/>
        <v>0.05</v>
      </c>
      <c r="BI35" s="45">
        <f t="shared" si="28"/>
        <v>0.05</v>
      </c>
      <c r="BJ35" s="45">
        <f t="shared" si="28"/>
        <v>0.05</v>
      </c>
      <c r="BK35" s="45">
        <f t="shared" si="28"/>
        <v>0.05</v>
      </c>
    </row>
    <row r="36" spans="1:63">
      <c r="A36" s="1" t="s">
        <v>43</v>
      </c>
      <c r="B36" s="40" t="s">
        <v>44</v>
      </c>
      <c r="C36" s="5">
        <v>0</v>
      </c>
      <c r="D36" s="45">
        <v>2</v>
      </c>
      <c r="E36" s="45">
        <f>D36</f>
        <v>2</v>
      </c>
      <c r="F36" s="45">
        <f t="shared" ref="F36:BK36" si="29">E36</f>
        <v>2</v>
      </c>
      <c r="G36" s="45">
        <f t="shared" si="29"/>
        <v>2</v>
      </c>
      <c r="H36" s="45">
        <f t="shared" si="29"/>
        <v>2</v>
      </c>
      <c r="I36" s="45">
        <f t="shared" si="29"/>
        <v>2</v>
      </c>
      <c r="J36" s="45">
        <f t="shared" si="29"/>
        <v>2</v>
      </c>
      <c r="K36" s="45">
        <f t="shared" si="29"/>
        <v>2</v>
      </c>
      <c r="L36" s="45">
        <f t="shared" si="29"/>
        <v>2</v>
      </c>
      <c r="M36" s="45">
        <f t="shared" si="29"/>
        <v>2</v>
      </c>
      <c r="N36" s="45">
        <f t="shared" si="29"/>
        <v>2</v>
      </c>
      <c r="O36" s="45">
        <f t="shared" si="29"/>
        <v>2</v>
      </c>
      <c r="P36" s="45">
        <f t="shared" si="29"/>
        <v>2</v>
      </c>
      <c r="Q36" s="45">
        <f t="shared" si="29"/>
        <v>2</v>
      </c>
      <c r="R36" s="45">
        <f t="shared" si="29"/>
        <v>2</v>
      </c>
      <c r="S36" s="45">
        <f t="shared" si="29"/>
        <v>2</v>
      </c>
      <c r="T36" s="45">
        <f t="shared" si="29"/>
        <v>2</v>
      </c>
      <c r="U36" s="45">
        <f t="shared" si="29"/>
        <v>2</v>
      </c>
      <c r="V36" s="45">
        <f t="shared" si="29"/>
        <v>2</v>
      </c>
      <c r="W36" s="45">
        <f t="shared" si="29"/>
        <v>2</v>
      </c>
      <c r="X36" s="45">
        <f t="shared" si="29"/>
        <v>2</v>
      </c>
      <c r="Y36" s="45">
        <f t="shared" si="29"/>
        <v>2</v>
      </c>
      <c r="Z36" s="45">
        <f t="shared" si="29"/>
        <v>2</v>
      </c>
      <c r="AA36" s="45">
        <f t="shared" si="29"/>
        <v>2</v>
      </c>
      <c r="AB36" s="45">
        <f t="shared" si="29"/>
        <v>2</v>
      </c>
      <c r="AC36" s="45">
        <f t="shared" si="29"/>
        <v>2</v>
      </c>
      <c r="AD36" s="45">
        <f t="shared" si="29"/>
        <v>2</v>
      </c>
      <c r="AE36" s="45">
        <f t="shared" si="29"/>
        <v>2</v>
      </c>
      <c r="AF36" s="45">
        <f t="shared" si="29"/>
        <v>2</v>
      </c>
      <c r="AG36" s="45">
        <f t="shared" si="29"/>
        <v>2</v>
      </c>
      <c r="AH36" s="45">
        <f t="shared" si="29"/>
        <v>2</v>
      </c>
      <c r="AI36" s="45">
        <f t="shared" si="29"/>
        <v>2</v>
      </c>
      <c r="AJ36" s="45">
        <f t="shared" si="29"/>
        <v>2</v>
      </c>
      <c r="AK36" s="45">
        <f t="shared" si="29"/>
        <v>2</v>
      </c>
      <c r="AL36" s="45">
        <f t="shared" si="29"/>
        <v>2</v>
      </c>
      <c r="AM36" s="45">
        <f t="shared" si="29"/>
        <v>2</v>
      </c>
      <c r="AN36" s="45">
        <f t="shared" si="29"/>
        <v>2</v>
      </c>
      <c r="AO36" s="45">
        <f t="shared" si="29"/>
        <v>2</v>
      </c>
      <c r="AP36" s="45">
        <f t="shared" si="29"/>
        <v>2</v>
      </c>
      <c r="AQ36" s="45">
        <f t="shared" si="29"/>
        <v>2</v>
      </c>
      <c r="AR36" s="45">
        <f t="shared" si="29"/>
        <v>2</v>
      </c>
      <c r="AS36" s="45">
        <f t="shared" si="29"/>
        <v>2</v>
      </c>
      <c r="AT36" s="45">
        <f t="shared" si="29"/>
        <v>2</v>
      </c>
      <c r="AU36" s="45">
        <f t="shared" si="29"/>
        <v>2</v>
      </c>
      <c r="AV36" s="45">
        <f t="shared" si="29"/>
        <v>2</v>
      </c>
      <c r="AW36" s="45">
        <f t="shared" si="29"/>
        <v>2</v>
      </c>
      <c r="AX36" s="45">
        <f t="shared" si="29"/>
        <v>2</v>
      </c>
      <c r="AY36" s="45">
        <f t="shared" si="29"/>
        <v>2</v>
      </c>
      <c r="AZ36" s="45">
        <f t="shared" si="29"/>
        <v>2</v>
      </c>
      <c r="BA36" s="45">
        <f t="shared" si="29"/>
        <v>2</v>
      </c>
      <c r="BB36" s="45">
        <f t="shared" si="29"/>
        <v>2</v>
      </c>
      <c r="BC36" s="45">
        <f t="shared" si="29"/>
        <v>2</v>
      </c>
      <c r="BD36" s="45">
        <f t="shared" si="29"/>
        <v>2</v>
      </c>
      <c r="BE36" s="45">
        <f t="shared" si="29"/>
        <v>2</v>
      </c>
      <c r="BF36" s="45">
        <f t="shared" si="29"/>
        <v>2</v>
      </c>
      <c r="BG36" s="45">
        <f t="shared" si="29"/>
        <v>2</v>
      </c>
      <c r="BH36" s="45">
        <f t="shared" si="29"/>
        <v>2</v>
      </c>
      <c r="BI36" s="45">
        <f t="shared" si="29"/>
        <v>2</v>
      </c>
      <c r="BJ36" s="45">
        <f t="shared" si="29"/>
        <v>2</v>
      </c>
      <c r="BK36" s="45">
        <f t="shared" si="29"/>
        <v>2</v>
      </c>
    </row>
    <row r="37" spans="1:63">
      <c r="A37" s="17" t="s">
        <v>23</v>
      </c>
      <c r="B37" s="18" t="s">
        <v>14</v>
      </c>
      <c r="C37" s="19">
        <v>0</v>
      </c>
      <c r="D37" s="54">
        <f>C3*(D35/100)</f>
        <v>5265</v>
      </c>
      <c r="E37" s="54">
        <f>D37*(1+(E36/100))</f>
        <v>5370.3</v>
      </c>
      <c r="F37" s="54">
        <f t="shared" ref="F37:BK37" si="30">E37*(1+(F36/100))</f>
        <v>5477.7060000000001</v>
      </c>
      <c r="G37" s="54">
        <f t="shared" si="30"/>
        <v>5587.2601199999999</v>
      </c>
      <c r="H37" s="54">
        <f t="shared" si="30"/>
        <v>5699.0053224000003</v>
      </c>
      <c r="I37" s="54">
        <f t="shared" si="30"/>
        <v>5812.9854288480001</v>
      </c>
      <c r="J37" s="54">
        <f t="shared" si="30"/>
        <v>5929.2451374249604</v>
      </c>
      <c r="K37" s="54">
        <f t="shared" si="30"/>
        <v>6047.8300401734596</v>
      </c>
      <c r="L37" s="54">
        <f t="shared" si="30"/>
        <v>6168.7866409769285</v>
      </c>
      <c r="M37" s="54">
        <f t="shared" si="30"/>
        <v>6292.1623737964674</v>
      </c>
      <c r="N37" s="54">
        <f t="shared" si="30"/>
        <v>6418.0056212723966</v>
      </c>
      <c r="O37" s="54">
        <f t="shared" si="30"/>
        <v>6546.3657336978449</v>
      </c>
      <c r="P37" s="54">
        <f t="shared" si="30"/>
        <v>6677.2930483718019</v>
      </c>
      <c r="Q37" s="54">
        <f t="shared" si="30"/>
        <v>6810.8389093392379</v>
      </c>
      <c r="R37" s="54">
        <f t="shared" si="30"/>
        <v>6947.0556875260227</v>
      </c>
      <c r="S37" s="54">
        <f t="shared" si="30"/>
        <v>7085.996801276543</v>
      </c>
      <c r="T37" s="54">
        <f t="shared" si="30"/>
        <v>7227.7167373020739</v>
      </c>
      <c r="U37" s="54">
        <f t="shared" si="30"/>
        <v>7372.2710720481155</v>
      </c>
      <c r="V37" s="54">
        <f t="shared" si="30"/>
        <v>7519.7164934890779</v>
      </c>
      <c r="W37" s="54">
        <f t="shared" si="30"/>
        <v>7670.1108233588593</v>
      </c>
      <c r="X37" s="54">
        <f t="shared" si="30"/>
        <v>7823.5130398260362</v>
      </c>
      <c r="Y37" s="54">
        <f t="shared" si="30"/>
        <v>7979.9833006225572</v>
      </c>
      <c r="Z37" s="54">
        <f t="shared" si="30"/>
        <v>8139.5829666350082</v>
      </c>
      <c r="AA37" s="54">
        <f t="shared" si="30"/>
        <v>8302.3746259677082</v>
      </c>
      <c r="AB37" s="54">
        <f t="shared" si="30"/>
        <v>8468.4221184870621</v>
      </c>
      <c r="AC37" s="54">
        <f t="shared" si="30"/>
        <v>8637.7905608568035</v>
      </c>
      <c r="AD37" s="54">
        <f t="shared" si="30"/>
        <v>8810.546372073939</v>
      </c>
      <c r="AE37" s="54">
        <f t="shared" si="30"/>
        <v>8986.7572995154187</v>
      </c>
      <c r="AF37" s="54">
        <f t="shared" si="30"/>
        <v>9166.492445505728</v>
      </c>
      <c r="AG37" s="54">
        <f t="shared" si="30"/>
        <v>9349.8222944158424</v>
      </c>
      <c r="AH37" s="54">
        <f t="shared" si="30"/>
        <v>9536.8187403041593</v>
      </c>
      <c r="AI37" s="54">
        <f t="shared" si="30"/>
        <v>9727.5551151102427</v>
      </c>
      <c r="AJ37" s="54">
        <f t="shared" si="30"/>
        <v>9922.1062174124472</v>
      </c>
      <c r="AK37" s="54">
        <f t="shared" si="30"/>
        <v>10120.548341760696</v>
      </c>
      <c r="AL37" s="54">
        <f t="shared" si="30"/>
        <v>10322.95930859591</v>
      </c>
      <c r="AM37" s="54">
        <f t="shared" si="30"/>
        <v>10529.418494767828</v>
      </c>
      <c r="AN37" s="54">
        <f t="shared" si="30"/>
        <v>10740.006864663184</v>
      </c>
      <c r="AO37" s="54">
        <f t="shared" si="30"/>
        <v>10954.807001956447</v>
      </c>
      <c r="AP37" s="54">
        <f t="shared" si="30"/>
        <v>11173.903141995577</v>
      </c>
      <c r="AQ37" s="54">
        <f t="shared" si="30"/>
        <v>11397.381204835488</v>
      </c>
      <c r="AR37" s="54">
        <f t="shared" si="30"/>
        <v>11625.328828932199</v>
      </c>
      <c r="AS37" s="54">
        <f t="shared" si="30"/>
        <v>11857.835405510843</v>
      </c>
      <c r="AT37" s="54">
        <f t="shared" si="30"/>
        <v>12094.99211362106</v>
      </c>
      <c r="AU37" s="54">
        <f t="shared" si="30"/>
        <v>12336.891955893481</v>
      </c>
      <c r="AV37" s="54">
        <f t="shared" si="30"/>
        <v>12583.629795011351</v>
      </c>
      <c r="AW37" s="54">
        <f t="shared" si="30"/>
        <v>12835.302390911578</v>
      </c>
      <c r="AX37" s="54">
        <f t="shared" si="30"/>
        <v>13092.00843872981</v>
      </c>
      <c r="AY37" s="54">
        <f t="shared" si="30"/>
        <v>13353.848607504407</v>
      </c>
      <c r="AZ37" s="54">
        <f t="shared" si="30"/>
        <v>13620.925579654497</v>
      </c>
      <c r="BA37" s="54">
        <f t="shared" si="30"/>
        <v>13893.344091247587</v>
      </c>
      <c r="BB37" s="54">
        <f t="shared" si="30"/>
        <v>14171.210973072539</v>
      </c>
      <c r="BC37" s="54">
        <f t="shared" si="30"/>
        <v>14454.63519253399</v>
      </c>
      <c r="BD37" s="54">
        <f t="shared" si="30"/>
        <v>14743.727896384669</v>
      </c>
      <c r="BE37" s="54">
        <f t="shared" si="30"/>
        <v>15038.602454312362</v>
      </c>
      <c r="BF37" s="54">
        <f t="shared" si="30"/>
        <v>15339.374503398609</v>
      </c>
      <c r="BG37" s="54">
        <f t="shared" si="30"/>
        <v>15646.161993466581</v>
      </c>
      <c r="BH37" s="54">
        <f t="shared" si="30"/>
        <v>15959.085233335913</v>
      </c>
      <c r="BI37" s="54">
        <f t="shared" si="30"/>
        <v>16278.266938002631</v>
      </c>
      <c r="BJ37" s="54">
        <f t="shared" si="30"/>
        <v>16603.832276762685</v>
      </c>
      <c r="BK37" s="54">
        <f t="shared" si="30"/>
        <v>16935.908922297938</v>
      </c>
    </row>
    <row r="38" spans="1:63">
      <c r="A38" s="17" t="s">
        <v>25</v>
      </c>
      <c r="B38" s="18" t="s">
        <v>14</v>
      </c>
      <c r="C38" s="19">
        <v>0</v>
      </c>
      <c r="D38" s="54">
        <f>D37+D34+D32+D29+D26</f>
        <v>208087.71428571426</v>
      </c>
      <c r="E38" s="54">
        <f t="shared" ref="E38:BK38" si="31">E37+E34+E32+E29+E26</f>
        <v>205958.04</v>
      </c>
      <c r="F38" s="54">
        <f t="shared" si="31"/>
        <v>203917.60079999999</v>
      </c>
      <c r="G38" s="54">
        <f t="shared" si="31"/>
        <v>201965.72481600003</v>
      </c>
      <c r="H38" s="54">
        <f t="shared" si="31"/>
        <v>200101.78127232002</v>
      </c>
      <c r="I38" s="54">
        <f t="shared" si="31"/>
        <v>193495.66069480643</v>
      </c>
      <c r="J38" s="54">
        <f t="shared" si="31"/>
        <v>187169.51467009215</v>
      </c>
      <c r="K38" s="54">
        <f t="shared" si="31"/>
        <v>181117.0397257834</v>
      </c>
      <c r="L38" s="54">
        <f t="shared" si="31"/>
        <v>175332.12772937</v>
      </c>
      <c r="M38" s="54">
        <f t="shared" si="31"/>
        <v>169808.86200372266</v>
      </c>
      <c r="N38" s="54">
        <f t="shared" si="31"/>
        <v>164541.51355710492</v>
      </c>
      <c r="O38" s="54">
        <f t="shared" si="31"/>
        <v>159524.53742569219</v>
      </c>
      <c r="P38" s="54">
        <f t="shared" si="31"/>
        <v>154752.5691266529</v>
      </c>
      <c r="Q38" s="54">
        <f t="shared" si="31"/>
        <v>150220.42121990927</v>
      </c>
      <c r="R38" s="54">
        <f t="shared" si="31"/>
        <v>145923.07997675636</v>
      </c>
      <c r="S38" s="54">
        <f t="shared" si="31"/>
        <v>145801.77135914139</v>
      </c>
      <c r="T38" s="54">
        <f t="shared" si="31"/>
        <v>145747.90751186624</v>
      </c>
      <c r="U38" s="54">
        <f t="shared" si="31"/>
        <v>145761.71217763436</v>
      </c>
      <c r="V38" s="54">
        <f t="shared" si="31"/>
        <v>145843.44424504181</v>
      </c>
      <c r="W38" s="54">
        <f t="shared" si="31"/>
        <v>145993.39808311395</v>
      </c>
      <c r="X38" s="54">
        <f t="shared" si="31"/>
        <v>146211.90389725153</v>
      </c>
      <c r="Y38" s="54">
        <f t="shared" si="31"/>
        <v>146499.32810694084</v>
      </c>
      <c r="Z38" s="54">
        <f t="shared" si="31"/>
        <v>146856.07374559707</v>
      </c>
      <c r="AA38" s="54">
        <f t="shared" si="31"/>
        <v>147282.58088292633</v>
      </c>
      <c r="AB38" s="54">
        <f t="shared" si="31"/>
        <v>147779.32707020696</v>
      </c>
      <c r="AC38" s="54">
        <f t="shared" si="31"/>
        <v>148346.82780890755</v>
      </c>
      <c r="AD38" s="54">
        <f t="shared" si="31"/>
        <v>148985.637043075</v>
      </c>
      <c r="AE38" s="54">
        <f t="shared" si="31"/>
        <v>149696.34767594392</v>
      </c>
      <c r="AF38" s="54">
        <f t="shared" si="31"/>
        <v>150479.59211123531</v>
      </c>
      <c r="AG38" s="54">
        <f t="shared" si="31"/>
        <v>151336.04281963053</v>
      </c>
      <c r="AH38" s="54">
        <f t="shared" si="31"/>
        <v>152266.41293092465</v>
      </c>
      <c r="AI38" s="54">
        <f t="shared" si="31"/>
        <v>153271.45685238269</v>
      </c>
      <c r="AJ38" s="54">
        <f t="shared" si="31"/>
        <v>154351.97091384025</v>
      </c>
      <c r="AK38" s="54">
        <f t="shared" si="31"/>
        <v>155508.79404011066</v>
      </c>
      <c r="AL38" s="54">
        <f t="shared" si="31"/>
        <v>156742.80845128075</v>
      </c>
      <c r="AM38" s="54">
        <f t="shared" si="31"/>
        <v>158054.94039149705</v>
      </c>
      <c r="AN38" s="54">
        <f t="shared" si="31"/>
        <v>159446.16088686688</v>
      </c>
      <c r="AO38" s="54">
        <f t="shared" si="31"/>
        <v>160917.48653311955</v>
      </c>
      <c r="AP38" s="54">
        <f t="shared" si="31"/>
        <v>162469.98031369498</v>
      </c>
      <c r="AQ38" s="54">
        <f t="shared" si="31"/>
        <v>164104.75244895066</v>
      </c>
      <c r="AR38" s="54">
        <f t="shared" si="31"/>
        <v>165822.96127720096</v>
      </c>
      <c r="AS38" s="54">
        <f t="shared" si="31"/>
        <v>167625.81416832592</v>
      </c>
      <c r="AT38" s="54">
        <f t="shared" si="31"/>
        <v>169514.56847071377</v>
      </c>
      <c r="AU38" s="54">
        <f t="shared" si="31"/>
        <v>171490.53249232355</v>
      </c>
      <c r="AV38" s="54">
        <f t="shared" si="31"/>
        <v>173555.06651668277</v>
      </c>
      <c r="AW38" s="54">
        <f t="shared" si="31"/>
        <v>175709.58385466094</v>
      </c>
      <c r="AX38" s="54">
        <f t="shared" si="31"/>
        <v>177955.55193288648</v>
      </c>
      <c r="AY38" s="54">
        <f t="shared" si="31"/>
        <v>180294.49341970379</v>
      </c>
      <c r="AZ38" s="54">
        <f t="shared" si="31"/>
        <v>182727.98738959568</v>
      </c>
      <c r="BA38" s="54">
        <f t="shared" si="31"/>
        <v>185257.67052702588</v>
      </c>
      <c r="BB38" s="54">
        <f t="shared" si="31"/>
        <v>187885.2383706875</v>
      </c>
      <c r="BC38" s="54">
        <f t="shared" si="31"/>
        <v>190612.44659917374</v>
      </c>
      <c r="BD38" s="54">
        <f t="shared" si="31"/>
        <v>193441.11235912048</v>
      </c>
      <c r="BE38" s="54">
        <f t="shared" si="31"/>
        <v>196373.11563690251</v>
      </c>
      <c r="BF38" s="54">
        <f t="shared" si="31"/>
        <v>199410.40067499969</v>
      </c>
      <c r="BG38" s="54">
        <f t="shared" si="31"/>
        <v>202554.97743418423</v>
      </c>
      <c r="BH38" s="54">
        <f t="shared" si="31"/>
        <v>205808.92310271636</v>
      </c>
      <c r="BI38" s="54">
        <f t="shared" si="31"/>
        <v>209174.38365377212</v>
      </c>
      <c r="BJ38" s="54">
        <f t="shared" si="31"/>
        <v>212653.57545236542</v>
      </c>
      <c r="BK38" s="54">
        <f t="shared" si="31"/>
        <v>216248.7869130655</v>
      </c>
    </row>
    <row r="39" spans="1:63">
      <c r="A39" s="1" t="s">
        <v>27</v>
      </c>
      <c r="B39" s="24" t="s">
        <v>20</v>
      </c>
      <c r="C39" s="25" t="s">
        <v>32</v>
      </c>
      <c r="D39" s="47">
        <v>2.15</v>
      </c>
      <c r="E39" s="47">
        <v>5.15</v>
      </c>
      <c r="F39" s="47">
        <v>5.15</v>
      </c>
      <c r="G39" s="47">
        <v>5.15</v>
      </c>
      <c r="H39" s="47">
        <v>5.15</v>
      </c>
      <c r="I39" s="47">
        <v>5.15</v>
      </c>
      <c r="J39" s="47">
        <v>5.15</v>
      </c>
      <c r="K39" s="47">
        <v>5.15</v>
      </c>
      <c r="L39" s="47">
        <v>5.15</v>
      </c>
      <c r="M39" s="47">
        <v>5.15</v>
      </c>
      <c r="N39" s="47">
        <v>5.15</v>
      </c>
      <c r="O39" s="47">
        <v>5.15</v>
      </c>
      <c r="P39" s="47">
        <v>5.15</v>
      </c>
      <c r="Q39" s="47">
        <v>5.15</v>
      </c>
      <c r="R39" s="47">
        <v>5.15</v>
      </c>
      <c r="S39" s="47">
        <v>5.15</v>
      </c>
      <c r="T39" s="47">
        <v>5.15</v>
      </c>
      <c r="U39" s="47">
        <v>5.15</v>
      </c>
      <c r="V39" s="47">
        <v>5.15</v>
      </c>
      <c r="W39" s="47">
        <v>5.15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2.15</v>
      </c>
      <c r="AI39" s="47">
        <v>5.15</v>
      </c>
      <c r="AJ39" s="47">
        <v>5.15</v>
      </c>
      <c r="AK39" s="47">
        <v>5.15</v>
      </c>
      <c r="AL39" s="47">
        <v>5.15</v>
      </c>
      <c r="AM39" s="47">
        <v>5.15</v>
      </c>
      <c r="AN39" s="47">
        <v>5.15</v>
      </c>
      <c r="AO39" s="47">
        <v>5.15</v>
      </c>
      <c r="AP39" s="47">
        <v>5.15</v>
      </c>
      <c r="AQ39" s="47">
        <v>5.15</v>
      </c>
      <c r="AR39" s="47">
        <v>5.15</v>
      </c>
      <c r="AS39" s="47">
        <v>5.15</v>
      </c>
      <c r="AT39" s="47">
        <v>5.15</v>
      </c>
      <c r="AU39" s="47">
        <v>5.15</v>
      </c>
      <c r="AV39" s="47">
        <v>5.15</v>
      </c>
      <c r="AW39" s="47">
        <v>5.15</v>
      </c>
      <c r="AX39" s="47">
        <v>5.15</v>
      </c>
      <c r="AY39" s="47">
        <v>5.15</v>
      </c>
      <c r="AZ39" s="47">
        <v>5.15</v>
      </c>
      <c r="BA39" s="47">
        <v>5.15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</row>
    <row r="40" spans="1:63">
      <c r="A40" s="17" t="s">
        <v>27</v>
      </c>
      <c r="B40" s="18" t="s">
        <v>14</v>
      </c>
      <c r="C40" s="19">
        <v>0</v>
      </c>
      <c r="D40" s="54">
        <f>C3*(D39/100)</f>
        <v>226394.99999999997</v>
      </c>
      <c r="E40" s="54">
        <f>C3*(E39/100)</f>
        <v>542295</v>
      </c>
      <c r="F40" s="54">
        <f>$E$40</f>
        <v>542295</v>
      </c>
      <c r="G40" s="54">
        <f t="shared" ref="G40:W40" si="32">$E$40</f>
        <v>542295</v>
      </c>
      <c r="H40" s="54">
        <f t="shared" si="32"/>
        <v>542295</v>
      </c>
      <c r="I40" s="54">
        <f t="shared" si="32"/>
        <v>542295</v>
      </c>
      <c r="J40" s="54">
        <f t="shared" si="32"/>
        <v>542295</v>
      </c>
      <c r="K40" s="54">
        <f t="shared" si="32"/>
        <v>542295</v>
      </c>
      <c r="L40" s="54">
        <f t="shared" si="32"/>
        <v>542295</v>
      </c>
      <c r="M40" s="54">
        <f t="shared" si="32"/>
        <v>542295</v>
      </c>
      <c r="N40" s="54">
        <f t="shared" si="32"/>
        <v>542295</v>
      </c>
      <c r="O40" s="54">
        <f t="shared" si="32"/>
        <v>542295</v>
      </c>
      <c r="P40" s="54">
        <f t="shared" si="32"/>
        <v>542295</v>
      </c>
      <c r="Q40" s="54">
        <f t="shared" si="32"/>
        <v>542295</v>
      </c>
      <c r="R40" s="54">
        <f t="shared" si="32"/>
        <v>542295</v>
      </c>
      <c r="S40" s="54">
        <f t="shared" si="32"/>
        <v>542295</v>
      </c>
      <c r="T40" s="54">
        <f t="shared" si="32"/>
        <v>542295</v>
      </c>
      <c r="U40" s="54">
        <f t="shared" si="32"/>
        <v>542295</v>
      </c>
      <c r="V40" s="54">
        <f t="shared" si="32"/>
        <v>542295</v>
      </c>
      <c r="W40" s="54">
        <f t="shared" si="32"/>
        <v>542295</v>
      </c>
      <c r="X40" s="54">
        <f t="shared" ref="X40:BK40" si="33">10530000*(X39/100)</f>
        <v>0</v>
      </c>
      <c r="Y40" s="54">
        <f t="shared" si="33"/>
        <v>0</v>
      </c>
      <c r="Z40" s="54">
        <f t="shared" si="33"/>
        <v>0</v>
      </c>
      <c r="AA40" s="54">
        <f t="shared" si="33"/>
        <v>0</v>
      </c>
      <c r="AB40" s="54">
        <f t="shared" si="33"/>
        <v>0</v>
      </c>
      <c r="AC40" s="54">
        <f t="shared" si="33"/>
        <v>0</v>
      </c>
      <c r="AD40" s="54">
        <f t="shared" si="33"/>
        <v>0</v>
      </c>
      <c r="AE40" s="54">
        <f t="shared" si="33"/>
        <v>0</v>
      </c>
      <c r="AF40" s="54">
        <f t="shared" si="33"/>
        <v>0</v>
      </c>
      <c r="AG40" s="54">
        <f t="shared" si="33"/>
        <v>0</v>
      </c>
      <c r="AH40" s="54">
        <f>AG3*(AH39/100)</f>
        <v>205041.60291653933</v>
      </c>
      <c r="AI40" s="54">
        <f>AG3*(AI39/100)</f>
        <v>491146.16512566403</v>
      </c>
      <c r="AJ40" s="54">
        <f>$AI$40</f>
        <v>491146.16512566403</v>
      </c>
      <c r="AK40" s="54">
        <f t="shared" ref="AK40:BA40" si="34">$AI$40</f>
        <v>491146.16512566403</v>
      </c>
      <c r="AL40" s="54">
        <f t="shared" si="34"/>
        <v>491146.16512566403</v>
      </c>
      <c r="AM40" s="54">
        <f t="shared" si="34"/>
        <v>491146.16512566403</v>
      </c>
      <c r="AN40" s="54">
        <f t="shared" si="34"/>
        <v>491146.16512566403</v>
      </c>
      <c r="AO40" s="54">
        <f t="shared" si="34"/>
        <v>491146.16512566403</v>
      </c>
      <c r="AP40" s="54">
        <f t="shared" si="34"/>
        <v>491146.16512566403</v>
      </c>
      <c r="AQ40" s="54">
        <f t="shared" si="34"/>
        <v>491146.16512566403</v>
      </c>
      <c r="AR40" s="54">
        <f t="shared" si="34"/>
        <v>491146.16512566403</v>
      </c>
      <c r="AS40" s="54">
        <f t="shared" si="34"/>
        <v>491146.16512566403</v>
      </c>
      <c r="AT40" s="54">
        <f t="shared" si="34"/>
        <v>491146.16512566403</v>
      </c>
      <c r="AU40" s="54">
        <f t="shared" si="34"/>
        <v>491146.16512566403</v>
      </c>
      <c r="AV40" s="54">
        <f t="shared" si="34"/>
        <v>491146.16512566403</v>
      </c>
      <c r="AW40" s="54">
        <f t="shared" si="34"/>
        <v>491146.16512566403</v>
      </c>
      <c r="AX40" s="54">
        <f t="shared" si="34"/>
        <v>491146.16512566403</v>
      </c>
      <c r="AY40" s="54">
        <f t="shared" si="34"/>
        <v>491146.16512566403</v>
      </c>
      <c r="AZ40" s="54">
        <f t="shared" si="34"/>
        <v>491146.16512566403</v>
      </c>
      <c r="BA40" s="54">
        <f t="shared" si="34"/>
        <v>491146.16512566403</v>
      </c>
      <c r="BB40" s="54">
        <f t="shared" si="33"/>
        <v>0</v>
      </c>
      <c r="BC40" s="54">
        <f t="shared" si="33"/>
        <v>0</v>
      </c>
      <c r="BD40" s="54">
        <f t="shared" si="33"/>
        <v>0</v>
      </c>
      <c r="BE40" s="54">
        <f t="shared" si="33"/>
        <v>0</v>
      </c>
      <c r="BF40" s="54">
        <f t="shared" si="33"/>
        <v>0</v>
      </c>
      <c r="BG40" s="54">
        <f t="shared" si="33"/>
        <v>0</v>
      </c>
      <c r="BH40" s="54">
        <f t="shared" si="33"/>
        <v>0</v>
      </c>
      <c r="BI40" s="54">
        <f t="shared" si="33"/>
        <v>0</v>
      </c>
      <c r="BJ40" s="54">
        <f t="shared" si="33"/>
        <v>0</v>
      </c>
      <c r="BK40" s="54">
        <f t="shared" si="33"/>
        <v>0</v>
      </c>
    </row>
    <row r="41" spans="1:63" s="32" customFormat="1">
      <c r="A41" s="33" t="s">
        <v>40</v>
      </c>
      <c r="B41" s="24" t="s">
        <v>20</v>
      </c>
      <c r="C41" s="38" t="s">
        <v>42</v>
      </c>
      <c r="D41" s="47">
        <v>3.3333333333333335</v>
      </c>
      <c r="E41" s="47">
        <v>3.3333333333333335</v>
      </c>
      <c r="F41" s="47">
        <v>3.3333333333333335</v>
      </c>
      <c r="G41" s="47">
        <v>3.3333333333333335</v>
      </c>
      <c r="H41" s="47">
        <v>3.3333333333333335</v>
      </c>
      <c r="I41" s="47">
        <v>3.3333333333333335</v>
      </c>
      <c r="J41" s="47">
        <v>3.3333333333333335</v>
      </c>
      <c r="K41" s="47">
        <v>3.3333333333333335</v>
      </c>
      <c r="L41" s="47">
        <v>3.3333333333333335</v>
      </c>
      <c r="M41" s="47">
        <v>3.3333333333333335</v>
      </c>
      <c r="N41" s="47">
        <v>3.3333333333333335</v>
      </c>
      <c r="O41" s="47">
        <v>3.3333333333333335</v>
      </c>
      <c r="P41" s="47">
        <v>3.3333333333333335</v>
      </c>
      <c r="Q41" s="47">
        <v>3.3333333333333335</v>
      </c>
      <c r="R41" s="47">
        <v>3.3333333333333335</v>
      </c>
      <c r="S41" s="47">
        <v>3.3333333333333335</v>
      </c>
      <c r="T41" s="47">
        <v>3.3333333333333335</v>
      </c>
      <c r="U41" s="47">
        <v>3.3333333333333335</v>
      </c>
      <c r="V41" s="47">
        <v>3.3333333333333335</v>
      </c>
      <c r="W41" s="47">
        <v>3.3333333333333335</v>
      </c>
      <c r="X41" s="47">
        <v>3.3333333333333335</v>
      </c>
      <c r="Y41" s="47">
        <v>3.3333333333333335</v>
      </c>
      <c r="Z41" s="47">
        <v>3.3333333333333335</v>
      </c>
      <c r="AA41" s="47">
        <v>3.3333333333333335</v>
      </c>
      <c r="AB41" s="47">
        <v>3.3333333333333335</v>
      </c>
      <c r="AC41" s="47">
        <v>3.3333333333333335</v>
      </c>
      <c r="AD41" s="47">
        <v>3.3333333333333335</v>
      </c>
      <c r="AE41" s="47">
        <v>3.3333333333333335</v>
      </c>
      <c r="AF41" s="47">
        <v>3.3333333333333335</v>
      </c>
      <c r="AG41" s="47">
        <v>3.3333333333333335</v>
      </c>
      <c r="AH41" s="47">
        <v>3.3333333333333335</v>
      </c>
      <c r="AI41" s="47">
        <v>3.3333333333333335</v>
      </c>
      <c r="AJ41" s="47">
        <v>3.3333333333333335</v>
      </c>
      <c r="AK41" s="47">
        <v>3.3333333333333335</v>
      </c>
      <c r="AL41" s="47">
        <v>3.3333333333333335</v>
      </c>
      <c r="AM41" s="47">
        <v>3.3333333333333335</v>
      </c>
      <c r="AN41" s="47">
        <v>3.3333333333333335</v>
      </c>
      <c r="AO41" s="47">
        <v>3.3333333333333335</v>
      </c>
      <c r="AP41" s="47">
        <v>3.3333333333333335</v>
      </c>
      <c r="AQ41" s="47">
        <v>3.3333333333333335</v>
      </c>
      <c r="AR41" s="47">
        <v>3.3333333333333335</v>
      </c>
      <c r="AS41" s="47">
        <v>3.3333333333333335</v>
      </c>
      <c r="AT41" s="47">
        <v>3.3333333333333335</v>
      </c>
      <c r="AU41" s="47">
        <v>3.3333333333333335</v>
      </c>
      <c r="AV41" s="47">
        <v>3.3333333333333335</v>
      </c>
      <c r="AW41" s="47">
        <v>3.3333333333333335</v>
      </c>
      <c r="AX41" s="47">
        <v>3.3333333333333335</v>
      </c>
      <c r="AY41" s="47">
        <v>3.3333333333333335</v>
      </c>
      <c r="AZ41" s="47">
        <v>3.3333333333333335</v>
      </c>
      <c r="BA41" s="47">
        <v>3.3333333333333335</v>
      </c>
      <c r="BB41" s="47">
        <v>3.3333333333333335</v>
      </c>
      <c r="BC41" s="47">
        <v>3.3333333333333335</v>
      </c>
      <c r="BD41" s="47">
        <v>3.3333333333333335</v>
      </c>
      <c r="BE41" s="47">
        <v>3.3333333333333335</v>
      </c>
      <c r="BF41" s="47">
        <v>3.3333333333333335</v>
      </c>
      <c r="BG41" s="47">
        <v>3.3333333333333335</v>
      </c>
      <c r="BH41" s="47">
        <v>3.3333333333333335</v>
      </c>
      <c r="BI41" s="47">
        <v>3.3333333333333335</v>
      </c>
      <c r="BJ41" s="47">
        <v>3.3333333333333335</v>
      </c>
      <c r="BK41" s="47">
        <v>3.3333333333333335</v>
      </c>
    </row>
    <row r="42" spans="1:63" ht="15.75" thickBot="1">
      <c r="A42" s="3" t="s">
        <v>40</v>
      </c>
      <c r="B42" s="16" t="s">
        <v>14</v>
      </c>
      <c r="C42" s="13">
        <v>0</v>
      </c>
      <c r="D42" s="51">
        <f>C3*D41/100</f>
        <v>351000</v>
      </c>
      <c r="E42" s="51">
        <f>$D$42</f>
        <v>351000</v>
      </c>
      <c r="F42" s="51">
        <f t="shared" ref="F42:AG42" si="35">$D$42</f>
        <v>351000</v>
      </c>
      <c r="G42" s="51">
        <f t="shared" si="35"/>
        <v>351000</v>
      </c>
      <c r="H42" s="51">
        <f t="shared" si="35"/>
        <v>351000</v>
      </c>
      <c r="I42" s="51">
        <f t="shared" si="35"/>
        <v>351000</v>
      </c>
      <c r="J42" s="51">
        <f t="shared" si="35"/>
        <v>351000</v>
      </c>
      <c r="K42" s="51">
        <f t="shared" si="35"/>
        <v>351000</v>
      </c>
      <c r="L42" s="51">
        <f t="shared" si="35"/>
        <v>351000</v>
      </c>
      <c r="M42" s="51">
        <f t="shared" si="35"/>
        <v>351000</v>
      </c>
      <c r="N42" s="51">
        <f t="shared" si="35"/>
        <v>351000</v>
      </c>
      <c r="O42" s="51">
        <f t="shared" si="35"/>
        <v>351000</v>
      </c>
      <c r="P42" s="51">
        <f t="shared" si="35"/>
        <v>351000</v>
      </c>
      <c r="Q42" s="51">
        <f t="shared" si="35"/>
        <v>351000</v>
      </c>
      <c r="R42" s="51">
        <f t="shared" si="35"/>
        <v>351000</v>
      </c>
      <c r="S42" s="51">
        <f t="shared" si="35"/>
        <v>351000</v>
      </c>
      <c r="T42" s="51">
        <f t="shared" si="35"/>
        <v>351000</v>
      </c>
      <c r="U42" s="51">
        <f t="shared" si="35"/>
        <v>351000</v>
      </c>
      <c r="V42" s="51">
        <f t="shared" si="35"/>
        <v>351000</v>
      </c>
      <c r="W42" s="51">
        <f t="shared" si="35"/>
        <v>351000</v>
      </c>
      <c r="X42" s="51">
        <f t="shared" si="35"/>
        <v>351000</v>
      </c>
      <c r="Y42" s="51">
        <f t="shared" si="35"/>
        <v>351000</v>
      </c>
      <c r="Z42" s="51">
        <f t="shared" si="35"/>
        <v>351000</v>
      </c>
      <c r="AA42" s="51">
        <f t="shared" si="35"/>
        <v>351000</v>
      </c>
      <c r="AB42" s="51">
        <f t="shared" si="35"/>
        <v>351000</v>
      </c>
      <c r="AC42" s="51">
        <f t="shared" si="35"/>
        <v>351000</v>
      </c>
      <c r="AD42" s="51">
        <f t="shared" si="35"/>
        <v>351000</v>
      </c>
      <c r="AE42" s="51">
        <f t="shared" si="35"/>
        <v>351000</v>
      </c>
      <c r="AF42" s="51">
        <f t="shared" si="35"/>
        <v>351000</v>
      </c>
      <c r="AG42" s="51">
        <f t="shared" si="35"/>
        <v>351000</v>
      </c>
      <c r="AH42" s="51">
        <f>AG3*AH41/100</f>
        <v>317893.95801013854</v>
      </c>
      <c r="AI42" s="51">
        <f>$AH$42</f>
        <v>317893.95801013854</v>
      </c>
      <c r="AJ42" s="51">
        <f t="shared" ref="AJ42:BK42" si="36">$AH$42</f>
        <v>317893.95801013854</v>
      </c>
      <c r="AK42" s="51">
        <f t="shared" si="36"/>
        <v>317893.95801013854</v>
      </c>
      <c r="AL42" s="51">
        <f t="shared" si="36"/>
        <v>317893.95801013854</v>
      </c>
      <c r="AM42" s="51">
        <f t="shared" si="36"/>
        <v>317893.95801013854</v>
      </c>
      <c r="AN42" s="51">
        <f t="shared" si="36"/>
        <v>317893.95801013854</v>
      </c>
      <c r="AO42" s="51">
        <f t="shared" si="36"/>
        <v>317893.95801013854</v>
      </c>
      <c r="AP42" s="51">
        <f t="shared" si="36"/>
        <v>317893.95801013854</v>
      </c>
      <c r="AQ42" s="51">
        <f t="shared" si="36"/>
        <v>317893.95801013854</v>
      </c>
      <c r="AR42" s="51">
        <f t="shared" si="36"/>
        <v>317893.95801013854</v>
      </c>
      <c r="AS42" s="51">
        <f t="shared" si="36"/>
        <v>317893.95801013854</v>
      </c>
      <c r="AT42" s="51">
        <f t="shared" si="36"/>
        <v>317893.95801013854</v>
      </c>
      <c r="AU42" s="51">
        <f t="shared" si="36"/>
        <v>317893.95801013854</v>
      </c>
      <c r="AV42" s="51">
        <f t="shared" si="36"/>
        <v>317893.95801013854</v>
      </c>
      <c r="AW42" s="51">
        <f t="shared" si="36"/>
        <v>317893.95801013854</v>
      </c>
      <c r="AX42" s="51">
        <f t="shared" si="36"/>
        <v>317893.95801013854</v>
      </c>
      <c r="AY42" s="51">
        <f t="shared" si="36"/>
        <v>317893.95801013854</v>
      </c>
      <c r="AZ42" s="51">
        <f t="shared" si="36"/>
        <v>317893.95801013854</v>
      </c>
      <c r="BA42" s="51">
        <f t="shared" si="36"/>
        <v>317893.95801013854</v>
      </c>
      <c r="BB42" s="51">
        <f t="shared" si="36"/>
        <v>317893.95801013854</v>
      </c>
      <c r="BC42" s="51">
        <f t="shared" si="36"/>
        <v>317893.95801013854</v>
      </c>
      <c r="BD42" s="51">
        <f t="shared" si="36"/>
        <v>317893.95801013854</v>
      </c>
      <c r="BE42" s="51">
        <f t="shared" si="36"/>
        <v>317893.95801013854</v>
      </c>
      <c r="BF42" s="51">
        <f t="shared" si="36"/>
        <v>317893.95801013854</v>
      </c>
      <c r="BG42" s="51">
        <f t="shared" si="36"/>
        <v>317893.95801013854</v>
      </c>
      <c r="BH42" s="51">
        <f t="shared" si="36"/>
        <v>317893.95801013854</v>
      </c>
      <c r="BI42" s="51">
        <f t="shared" si="36"/>
        <v>317893.95801013854</v>
      </c>
      <c r="BJ42" s="51">
        <f t="shared" si="36"/>
        <v>317893.95801013854</v>
      </c>
      <c r="BK42" s="51">
        <f t="shared" si="36"/>
        <v>317893.95801013854</v>
      </c>
    </row>
    <row r="43" spans="1:63" ht="15.75" thickBot="1">
      <c r="A43" s="3" t="s">
        <v>24</v>
      </c>
      <c r="B43" s="16" t="s">
        <v>14</v>
      </c>
      <c r="C43" s="13">
        <v>0</v>
      </c>
      <c r="D43" s="51">
        <f>D42+D38</f>
        <v>559087.71428571432</v>
      </c>
      <c r="E43" s="51">
        <f t="shared" ref="E43:BK43" si="37">E42+E38</f>
        <v>556958.04</v>
      </c>
      <c r="F43" s="51">
        <f t="shared" si="37"/>
        <v>554917.60080000001</v>
      </c>
      <c r="G43" s="51">
        <f t="shared" si="37"/>
        <v>552965.72481600009</v>
      </c>
      <c r="H43" s="51">
        <f t="shared" si="37"/>
        <v>551101.78127232008</v>
      </c>
      <c r="I43" s="51">
        <f t="shared" si="37"/>
        <v>544495.66069480637</v>
      </c>
      <c r="J43" s="51">
        <f t="shared" si="37"/>
        <v>538169.51467009215</v>
      </c>
      <c r="K43" s="51">
        <f t="shared" si="37"/>
        <v>532117.0397257834</v>
      </c>
      <c r="L43" s="51">
        <f t="shared" si="37"/>
        <v>526332.12772937003</v>
      </c>
      <c r="M43" s="51">
        <f t="shared" si="37"/>
        <v>520808.86200372269</v>
      </c>
      <c r="N43" s="51">
        <f t="shared" si="37"/>
        <v>515541.51355710492</v>
      </c>
      <c r="O43" s="51">
        <f t="shared" si="37"/>
        <v>510524.53742569219</v>
      </c>
      <c r="P43" s="51">
        <f t="shared" si="37"/>
        <v>505752.5691266529</v>
      </c>
      <c r="Q43" s="51">
        <f t="shared" si="37"/>
        <v>501220.42121990927</v>
      </c>
      <c r="R43" s="51">
        <f t="shared" si="37"/>
        <v>496923.07997675636</v>
      </c>
      <c r="S43" s="51">
        <f t="shared" si="37"/>
        <v>496801.77135914139</v>
      </c>
      <c r="T43" s="51">
        <f t="shared" si="37"/>
        <v>496747.90751186624</v>
      </c>
      <c r="U43" s="51">
        <f t="shared" si="37"/>
        <v>496761.71217763436</v>
      </c>
      <c r="V43" s="51">
        <f t="shared" si="37"/>
        <v>496843.44424504181</v>
      </c>
      <c r="W43" s="51">
        <f t="shared" si="37"/>
        <v>496993.39808311395</v>
      </c>
      <c r="X43" s="51">
        <f t="shared" si="37"/>
        <v>497211.90389725153</v>
      </c>
      <c r="Y43" s="51">
        <f t="shared" si="37"/>
        <v>497499.32810694084</v>
      </c>
      <c r="Z43" s="51">
        <f t="shared" si="37"/>
        <v>497856.07374559704</v>
      </c>
      <c r="AA43" s="51">
        <f t="shared" si="37"/>
        <v>498282.58088292636</v>
      </c>
      <c r="AB43" s="51">
        <f t="shared" si="37"/>
        <v>498779.32707020699</v>
      </c>
      <c r="AC43" s="51">
        <f t="shared" si="37"/>
        <v>499346.82780890755</v>
      </c>
      <c r="AD43" s="51">
        <f t="shared" si="37"/>
        <v>499985.637043075</v>
      </c>
      <c r="AE43" s="51">
        <f t="shared" si="37"/>
        <v>500696.34767594392</v>
      </c>
      <c r="AF43" s="51">
        <f t="shared" si="37"/>
        <v>501479.59211123531</v>
      </c>
      <c r="AG43" s="51">
        <f t="shared" si="37"/>
        <v>502336.04281963053</v>
      </c>
      <c r="AH43" s="51">
        <f t="shared" si="37"/>
        <v>470160.37094106316</v>
      </c>
      <c r="AI43" s="51">
        <f t="shared" si="37"/>
        <v>471165.41486252123</v>
      </c>
      <c r="AJ43" s="51">
        <f t="shared" si="37"/>
        <v>472245.92892397882</v>
      </c>
      <c r="AK43" s="51">
        <f t="shared" si="37"/>
        <v>473402.7520502492</v>
      </c>
      <c r="AL43" s="51">
        <f t="shared" si="37"/>
        <v>474636.76646141929</v>
      </c>
      <c r="AM43" s="51">
        <f t="shared" si="37"/>
        <v>475948.89840163558</v>
      </c>
      <c r="AN43" s="51">
        <f t="shared" si="37"/>
        <v>477340.11889700545</v>
      </c>
      <c r="AO43" s="51">
        <f t="shared" si="37"/>
        <v>478811.44454325805</v>
      </c>
      <c r="AP43" s="51">
        <f t="shared" si="37"/>
        <v>480363.93832383351</v>
      </c>
      <c r="AQ43" s="51">
        <f t="shared" si="37"/>
        <v>481998.7104590892</v>
      </c>
      <c r="AR43" s="51">
        <f t="shared" si="37"/>
        <v>483716.91928733949</v>
      </c>
      <c r="AS43" s="51">
        <f t="shared" si="37"/>
        <v>485519.77217846445</v>
      </c>
      <c r="AT43" s="51">
        <f t="shared" si="37"/>
        <v>487408.52648085228</v>
      </c>
      <c r="AU43" s="51">
        <f t="shared" si="37"/>
        <v>489384.49050246208</v>
      </c>
      <c r="AV43" s="51">
        <f t="shared" si="37"/>
        <v>491449.02452682133</v>
      </c>
      <c r="AW43" s="51">
        <f t="shared" si="37"/>
        <v>493603.54186479945</v>
      </c>
      <c r="AX43" s="51">
        <f t="shared" si="37"/>
        <v>495849.50994302501</v>
      </c>
      <c r="AY43" s="51">
        <f t="shared" si="37"/>
        <v>498188.45142984233</v>
      </c>
      <c r="AZ43" s="51">
        <f t="shared" si="37"/>
        <v>500621.94539973419</v>
      </c>
      <c r="BA43" s="51">
        <f t="shared" si="37"/>
        <v>503151.62853716442</v>
      </c>
      <c r="BB43" s="51">
        <f t="shared" si="37"/>
        <v>505779.19638082606</v>
      </c>
      <c r="BC43" s="51">
        <f t="shared" si="37"/>
        <v>508506.4046093123</v>
      </c>
      <c r="BD43" s="51">
        <f t="shared" si="37"/>
        <v>511335.07036925899</v>
      </c>
      <c r="BE43" s="51">
        <f t="shared" si="37"/>
        <v>514267.07364704105</v>
      </c>
      <c r="BF43" s="51">
        <f t="shared" si="37"/>
        <v>517304.35868513823</v>
      </c>
      <c r="BG43" s="51">
        <f t="shared" si="37"/>
        <v>520448.93544432276</v>
      </c>
      <c r="BH43" s="51">
        <f t="shared" si="37"/>
        <v>523702.88111285493</v>
      </c>
      <c r="BI43" s="51">
        <f t="shared" si="37"/>
        <v>527068.34166391066</v>
      </c>
      <c r="BJ43" s="51">
        <f t="shared" si="37"/>
        <v>530547.53346250392</v>
      </c>
      <c r="BK43" s="51">
        <f t="shared" si="37"/>
        <v>534142.74492320407</v>
      </c>
    </row>
    <row r="44" spans="1:63">
      <c r="A44" s="2" t="s">
        <v>36</v>
      </c>
      <c r="B44" s="18" t="s">
        <v>14</v>
      </c>
      <c r="C44" s="8">
        <v>0</v>
      </c>
      <c r="D44" s="62">
        <f t="shared" ref="D44:R44" si="38">D19-D43</f>
        <v>305056.28571428568</v>
      </c>
      <c r="E44" s="62">
        <f t="shared" si="38"/>
        <v>324468.83999999997</v>
      </c>
      <c r="F44" s="62">
        <f t="shared" si="38"/>
        <v>344137.81680000003</v>
      </c>
      <c r="G44" s="62">
        <f t="shared" si="38"/>
        <v>364070.80113599997</v>
      </c>
      <c r="H44" s="62">
        <f t="shared" si="38"/>
        <v>384275.47519872012</v>
      </c>
      <c r="I44" s="62">
        <f t="shared" si="38"/>
        <v>423373.36891744612</v>
      </c>
      <c r="J44" s="62">
        <f t="shared" si="38"/>
        <v>463116.80810643255</v>
      </c>
      <c r="K44" s="62">
        <f t="shared" si="38"/>
        <v>503536.12032973964</v>
      </c>
      <c r="L44" s="62">
        <f t="shared" si="38"/>
        <v>544662.02856720053</v>
      </c>
      <c r="M44" s="62">
        <f t="shared" si="38"/>
        <v>586525.66911951499</v>
      </c>
      <c r="N44" s="62">
        <f t="shared" si="38"/>
        <v>629158.60972334817</v>
      </c>
      <c r="O44" s="62">
        <f t="shared" si="38"/>
        <v>672592.86788581545</v>
      </c>
      <c r="P44" s="62">
        <f t="shared" si="38"/>
        <v>716860.92944783939</v>
      </c>
      <c r="Q44" s="62">
        <f t="shared" si="38"/>
        <v>761995.76738596242</v>
      </c>
      <c r="R44" s="62">
        <f t="shared" si="38"/>
        <v>808030.86086232006</v>
      </c>
      <c r="S44" s="62">
        <f t="shared" ref="S44:BK44" si="39">S19-S43</f>
        <v>834251.24829671672</v>
      </c>
      <c r="T44" s="62">
        <f t="shared" si="39"/>
        <v>860926.17253710912</v>
      </c>
      <c r="U44" s="62">
        <f t="shared" si="39"/>
        <v>888065.84947232052</v>
      </c>
      <c r="V44" s="62">
        <f t="shared" si="39"/>
        <v>915680.66863791249</v>
      </c>
      <c r="W44" s="62">
        <f t="shared" si="39"/>
        <v>943781.1970574992</v>
      </c>
      <c r="X44" s="62">
        <f t="shared" si="39"/>
        <v>967623.1514790433</v>
      </c>
      <c r="Y44" s="62">
        <f t="shared" si="39"/>
        <v>991877.39670974913</v>
      </c>
      <c r="Z44" s="62">
        <f t="shared" si="39"/>
        <v>1016553.1539002961</v>
      </c>
      <c r="AA44" s="62">
        <f t="shared" si="39"/>
        <v>1041659.7996487537</v>
      </c>
      <c r="AB44" s="62">
        <f t="shared" si="39"/>
        <v>1067206.8694049763</v>
      </c>
      <c r="AC44" s="62">
        <f t="shared" si="39"/>
        <v>1093204.0609286486</v>
      </c>
      <c r="AD44" s="62">
        <f t="shared" si="39"/>
        <v>1119661.2378021013</v>
      </c>
      <c r="AE44" s="62">
        <f t="shared" si="39"/>
        <v>1146588.4329990053</v>
      </c>
      <c r="AF44" s="62">
        <f t="shared" si="39"/>
        <v>1173995.8525100823</v>
      </c>
      <c r="AG44" s="62">
        <f t="shared" si="39"/>
        <v>1201893.8790269827</v>
      </c>
      <c r="AH44" s="62">
        <f t="shared" si="39"/>
        <v>1263399.1176753517</v>
      </c>
      <c r="AI44" s="62">
        <f t="shared" si="39"/>
        <v>1292310.2318590912</v>
      </c>
      <c r="AJ44" s="62">
        <f t="shared" si="39"/>
        <v>1321744.1990649351</v>
      </c>
      <c r="AK44" s="62">
        <f t="shared" si="39"/>
        <v>1351712.1468313124</v>
      </c>
      <c r="AL44" s="62">
        <f t="shared" si="39"/>
        <v>1382225.3987306431</v>
      </c>
      <c r="AM44" s="62">
        <f t="shared" si="39"/>
        <v>1413295.4784271372</v>
      </c>
      <c r="AN44" s="62">
        <f t="shared" si="39"/>
        <v>1444934.1138012118</v>
      </c>
      <c r="AO44" s="62">
        <f t="shared" si="39"/>
        <v>1477153.2411417931</v>
      </c>
      <c r="AP44" s="62">
        <f t="shared" si="39"/>
        <v>1509965.009407788</v>
      </c>
      <c r="AQ44" s="62">
        <f t="shared" si="39"/>
        <v>1543381.7845600343</v>
      </c>
      <c r="AR44" s="62">
        <f t="shared" si="39"/>
        <v>1577416.1539650355</v>
      </c>
      <c r="AS44" s="62">
        <f t="shared" si="39"/>
        <v>1612080.9308718271</v>
      </c>
      <c r="AT44" s="62">
        <f t="shared" si="39"/>
        <v>1647389.1589633147</v>
      </c>
      <c r="AU44" s="62">
        <f t="shared" si="39"/>
        <v>1683354.1169834572</v>
      </c>
      <c r="AV44" s="62">
        <f t="shared" si="39"/>
        <v>1719989.3234416856</v>
      </c>
      <c r="AW44" s="62">
        <f t="shared" si="39"/>
        <v>1757308.5413959469</v>
      </c>
      <c r="AX44" s="62">
        <f t="shared" si="39"/>
        <v>1795325.783315806</v>
      </c>
      <c r="AY44" s="62">
        <f t="shared" si="39"/>
        <v>1834055.3160270343</v>
      </c>
      <c r="AZ44" s="62">
        <f t="shared" si="39"/>
        <v>1873511.6657391493</v>
      </c>
      <c r="BA44" s="62">
        <f t="shared" si="39"/>
        <v>1913709.6231573662</v>
      </c>
      <c r="BB44" s="62">
        <f t="shared" si="39"/>
        <v>1954664.248680464</v>
      </c>
      <c r="BC44" s="62">
        <f t="shared" si="39"/>
        <v>1996390.8776860731</v>
      </c>
      <c r="BD44" s="62">
        <f t="shared" si="39"/>
        <v>2038905.1259049033</v>
      </c>
      <c r="BE44" s="62">
        <f t="shared" si="39"/>
        <v>2082222.8948854741</v>
      </c>
      <c r="BF44" s="62">
        <f t="shared" si="39"/>
        <v>2126360.3775508963</v>
      </c>
      <c r="BG44" s="62">
        <f t="shared" si="39"/>
        <v>2171334.0638493015</v>
      </c>
      <c r="BH44" s="62">
        <f t="shared" si="39"/>
        <v>2217160.7464995114</v>
      </c>
      <c r="BI44" s="62">
        <f t="shared" si="39"/>
        <v>2263857.5268335724</v>
      </c>
      <c r="BJ44" s="62">
        <f t="shared" si="39"/>
        <v>2311441.8207377978</v>
      </c>
      <c r="BK44" s="62">
        <f t="shared" si="39"/>
        <v>2359931.3646939727</v>
      </c>
    </row>
    <row r="45" spans="1:63">
      <c r="A45" s="1" t="s">
        <v>63</v>
      </c>
      <c r="B45" s="21" t="s">
        <v>14</v>
      </c>
      <c r="C45" s="8">
        <v>0</v>
      </c>
      <c r="D45" s="64">
        <f>D19-D38-D40</f>
        <v>429661.28571428568</v>
      </c>
      <c r="E45" s="64">
        <f t="shared" ref="E45:BK45" si="40">E19-E38-E40</f>
        <v>133173.83999999997</v>
      </c>
      <c r="F45" s="64">
        <f t="shared" si="40"/>
        <v>152842.81680000003</v>
      </c>
      <c r="G45" s="64">
        <f t="shared" si="40"/>
        <v>172775.80113600008</v>
      </c>
      <c r="H45" s="64">
        <f t="shared" si="40"/>
        <v>192980.47519872012</v>
      </c>
      <c r="I45" s="64">
        <f t="shared" si="40"/>
        <v>232078.36891744612</v>
      </c>
      <c r="J45" s="64">
        <f t="shared" si="40"/>
        <v>271821.80810643255</v>
      </c>
      <c r="K45" s="64">
        <f t="shared" si="40"/>
        <v>312241.12032973964</v>
      </c>
      <c r="L45" s="64">
        <f t="shared" si="40"/>
        <v>353367.02856720053</v>
      </c>
      <c r="M45" s="64">
        <f t="shared" si="40"/>
        <v>395230.66911951499</v>
      </c>
      <c r="N45" s="64">
        <f t="shared" si="40"/>
        <v>437863.60972334817</v>
      </c>
      <c r="O45" s="64">
        <f t="shared" si="40"/>
        <v>481297.86788581545</v>
      </c>
      <c r="P45" s="64">
        <f t="shared" si="40"/>
        <v>525565.9294478395</v>
      </c>
      <c r="Q45" s="64">
        <f t="shared" si="40"/>
        <v>570700.76738596242</v>
      </c>
      <c r="R45" s="64">
        <f t="shared" si="40"/>
        <v>616735.86086232006</v>
      </c>
      <c r="S45" s="64">
        <f t="shared" si="40"/>
        <v>642956.24829671672</v>
      </c>
      <c r="T45" s="64">
        <f t="shared" si="40"/>
        <v>669631.17253710912</v>
      </c>
      <c r="U45" s="64">
        <f t="shared" si="40"/>
        <v>696770.84947232064</v>
      </c>
      <c r="V45" s="64">
        <f t="shared" si="40"/>
        <v>724385.66863791249</v>
      </c>
      <c r="W45" s="64">
        <f t="shared" si="40"/>
        <v>752486.19705749908</v>
      </c>
      <c r="X45" s="64">
        <f t="shared" si="40"/>
        <v>1318623.1514790433</v>
      </c>
      <c r="Y45" s="64">
        <f t="shared" si="40"/>
        <v>1342877.396709749</v>
      </c>
      <c r="Z45" s="64">
        <f t="shared" si="40"/>
        <v>1367553.153900296</v>
      </c>
      <c r="AA45" s="64">
        <f t="shared" si="40"/>
        <v>1392659.7996487538</v>
      </c>
      <c r="AB45" s="64">
        <f t="shared" si="40"/>
        <v>1418206.8694049763</v>
      </c>
      <c r="AC45" s="64">
        <f t="shared" si="40"/>
        <v>1444204.0609286486</v>
      </c>
      <c r="AD45" s="64">
        <f t="shared" si="40"/>
        <v>1470661.2378021013</v>
      </c>
      <c r="AE45" s="64">
        <f t="shared" si="40"/>
        <v>1497588.4329990053</v>
      </c>
      <c r="AF45" s="64">
        <f t="shared" si="40"/>
        <v>1524995.8525100823</v>
      </c>
      <c r="AG45" s="64">
        <f t="shared" si="40"/>
        <v>1552893.8790269827</v>
      </c>
      <c r="AH45" s="64">
        <f t="shared" si="40"/>
        <v>1376251.4727689507</v>
      </c>
      <c r="AI45" s="64">
        <f t="shared" si="40"/>
        <v>1119058.0247435656</v>
      </c>
      <c r="AJ45" s="64">
        <f t="shared" si="40"/>
        <v>1148491.9919494097</v>
      </c>
      <c r="AK45" s="64">
        <f t="shared" si="40"/>
        <v>1178459.9397157868</v>
      </c>
      <c r="AL45" s="64">
        <f t="shared" si="40"/>
        <v>1208973.1916151175</v>
      </c>
      <c r="AM45" s="64">
        <f t="shared" si="40"/>
        <v>1240043.2713116116</v>
      </c>
      <c r="AN45" s="64">
        <f t="shared" si="40"/>
        <v>1271681.9066856862</v>
      </c>
      <c r="AO45" s="64">
        <f t="shared" si="40"/>
        <v>1303901.0340262675</v>
      </c>
      <c r="AP45" s="64">
        <f t="shared" si="40"/>
        <v>1336712.8022922624</v>
      </c>
      <c r="AQ45" s="64">
        <f t="shared" si="40"/>
        <v>1370129.5774445087</v>
      </c>
      <c r="AR45" s="64">
        <f t="shared" si="40"/>
        <v>1404163.9468495098</v>
      </c>
      <c r="AS45" s="64">
        <f t="shared" si="40"/>
        <v>1438828.7237563017</v>
      </c>
      <c r="AT45" s="64">
        <f t="shared" si="40"/>
        <v>1474136.9518477891</v>
      </c>
      <c r="AU45" s="64">
        <f t="shared" si="40"/>
        <v>1510101.9098679316</v>
      </c>
      <c r="AV45" s="64">
        <f t="shared" si="40"/>
        <v>1546737.1163261603</v>
      </c>
      <c r="AW45" s="64">
        <f t="shared" si="40"/>
        <v>1584056.3342804213</v>
      </c>
      <c r="AX45" s="64">
        <f t="shared" si="40"/>
        <v>1622073.5762002806</v>
      </c>
      <c r="AY45" s="64">
        <f t="shared" si="40"/>
        <v>1660803.1089115089</v>
      </c>
      <c r="AZ45" s="64">
        <f t="shared" si="40"/>
        <v>1700259.4586236237</v>
      </c>
      <c r="BA45" s="64">
        <f t="shared" si="40"/>
        <v>1740457.4160418406</v>
      </c>
      <c r="BB45" s="64">
        <f t="shared" si="40"/>
        <v>2272558.2066906025</v>
      </c>
      <c r="BC45" s="64">
        <f t="shared" si="40"/>
        <v>2314284.8356962116</v>
      </c>
      <c r="BD45" s="64">
        <f t="shared" si="40"/>
        <v>2356799.0839150418</v>
      </c>
      <c r="BE45" s="64">
        <f t="shared" si="40"/>
        <v>2400116.8528956128</v>
      </c>
      <c r="BF45" s="64">
        <f t="shared" si="40"/>
        <v>2444254.3355610347</v>
      </c>
      <c r="BG45" s="64">
        <f t="shared" si="40"/>
        <v>2489228.02185944</v>
      </c>
      <c r="BH45" s="64">
        <f t="shared" si="40"/>
        <v>2535054.7045096499</v>
      </c>
      <c r="BI45" s="64">
        <f t="shared" si="40"/>
        <v>2581751.4848437109</v>
      </c>
      <c r="BJ45" s="64">
        <f t="shared" si="40"/>
        <v>2629335.7787479362</v>
      </c>
      <c r="BK45" s="64">
        <f t="shared" si="40"/>
        <v>2677825.3227041112</v>
      </c>
    </row>
    <row r="46" spans="1:63">
      <c r="A46" s="1" t="s">
        <v>64</v>
      </c>
      <c r="B46" s="21" t="s">
        <v>14</v>
      </c>
      <c r="C46" s="39">
        <v>0</v>
      </c>
      <c r="D46" s="64">
        <f>D45</f>
        <v>429661.28571428568</v>
      </c>
      <c r="E46" s="64">
        <f>IF((E45)&gt;0,IF((D47+E45)&gt;0,E45+D47,0),E45)</f>
        <v>133173.83999999997</v>
      </c>
      <c r="F46" s="64">
        <f t="shared" ref="F46:BK46" si="41">IF((F45)&gt;0,IF((E47+F45)&gt;0,F45+E47,0),F45)</f>
        <v>152842.81680000003</v>
      </c>
      <c r="G46" s="64">
        <f t="shared" si="41"/>
        <v>172775.80113600008</v>
      </c>
      <c r="H46" s="64">
        <f t="shared" si="41"/>
        <v>192980.47519872012</v>
      </c>
      <c r="I46" s="64">
        <f t="shared" si="41"/>
        <v>232078.36891744612</v>
      </c>
      <c r="J46" s="64">
        <f t="shared" si="41"/>
        <v>271821.80810643255</v>
      </c>
      <c r="K46" s="64">
        <f t="shared" si="41"/>
        <v>312241.12032973964</v>
      </c>
      <c r="L46" s="64">
        <f t="shared" si="41"/>
        <v>353367.02856720053</v>
      </c>
      <c r="M46" s="64">
        <f t="shared" si="41"/>
        <v>395230.66911951499</v>
      </c>
      <c r="N46" s="64">
        <f t="shared" si="41"/>
        <v>437863.60972334817</v>
      </c>
      <c r="O46" s="64">
        <f t="shared" si="41"/>
        <v>481297.86788581545</v>
      </c>
      <c r="P46" s="64">
        <f t="shared" si="41"/>
        <v>525565.9294478395</v>
      </c>
      <c r="Q46" s="64">
        <f t="shared" si="41"/>
        <v>570700.76738596242</v>
      </c>
      <c r="R46" s="64">
        <f t="shared" si="41"/>
        <v>616735.86086232006</v>
      </c>
      <c r="S46" s="64">
        <f t="shared" si="41"/>
        <v>642956.24829671672</v>
      </c>
      <c r="T46" s="64">
        <f t="shared" si="41"/>
        <v>669631.17253710912</v>
      </c>
      <c r="U46" s="64">
        <f t="shared" si="41"/>
        <v>696770.84947232064</v>
      </c>
      <c r="V46" s="64">
        <f t="shared" si="41"/>
        <v>724385.66863791249</v>
      </c>
      <c r="W46" s="64">
        <f t="shared" si="41"/>
        <v>752486.19705749908</v>
      </c>
      <c r="X46" s="64">
        <f t="shared" si="41"/>
        <v>1318623.1514790433</v>
      </c>
      <c r="Y46" s="64">
        <f t="shared" si="41"/>
        <v>1342877.396709749</v>
      </c>
      <c r="Z46" s="64">
        <f t="shared" si="41"/>
        <v>1367553.153900296</v>
      </c>
      <c r="AA46" s="64">
        <f t="shared" si="41"/>
        <v>1392659.7996487538</v>
      </c>
      <c r="AB46" s="64">
        <f t="shared" si="41"/>
        <v>1418206.8694049763</v>
      </c>
      <c r="AC46" s="64">
        <f t="shared" si="41"/>
        <v>1444204.0609286486</v>
      </c>
      <c r="AD46" s="64">
        <f t="shared" si="41"/>
        <v>1470661.2378021013</v>
      </c>
      <c r="AE46" s="64">
        <f t="shared" si="41"/>
        <v>1497588.4329990053</v>
      </c>
      <c r="AF46" s="64">
        <f t="shared" si="41"/>
        <v>1524995.8525100823</v>
      </c>
      <c r="AG46" s="64">
        <f t="shared" si="41"/>
        <v>1552893.8790269827</v>
      </c>
      <c r="AH46" s="64">
        <f t="shared" si="41"/>
        <v>1376251.4727689507</v>
      </c>
      <c r="AI46" s="64">
        <f t="shared" si="41"/>
        <v>1119058.0247435656</v>
      </c>
      <c r="AJ46" s="64">
        <f t="shared" si="41"/>
        <v>1148491.9919494097</v>
      </c>
      <c r="AK46" s="64">
        <f t="shared" si="41"/>
        <v>1178459.9397157868</v>
      </c>
      <c r="AL46" s="64">
        <f t="shared" si="41"/>
        <v>1208973.1916151175</v>
      </c>
      <c r="AM46" s="64">
        <f t="shared" si="41"/>
        <v>1240043.2713116116</v>
      </c>
      <c r="AN46" s="64">
        <f t="shared" si="41"/>
        <v>1271681.9066856862</v>
      </c>
      <c r="AO46" s="64">
        <f t="shared" si="41"/>
        <v>1303901.0340262675</v>
      </c>
      <c r="AP46" s="64">
        <f t="shared" si="41"/>
        <v>1336712.8022922624</v>
      </c>
      <c r="AQ46" s="64">
        <f t="shared" si="41"/>
        <v>1370129.5774445087</v>
      </c>
      <c r="AR46" s="64">
        <f t="shared" si="41"/>
        <v>1404163.9468495098</v>
      </c>
      <c r="AS46" s="64">
        <f t="shared" si="41"/>
        <v>1438828.7237563017</v>
      </c>
      <c r="AT46" s="64">
        <f t="shared" si="41"/>
        <v>1474136.9518477891</v>
      </c>
      <c r="AU46" s="64">
        <f t="shared" si="41"/>
        <v>1510101.9098679316</v>
      </c>
      <c r="AV46" s="64">
        <f t="shared" si="41"/>
        <v>1546737.1163261603</v>
      </c>
      <c r="AW46" s="64">
        <f t="shared" si="41"/>
        <v>1584056.3342804213</v>
      </c>
      <c r="AX46" s="64">
        <f t="shared" si="41"/>
        <v>1622073.5762002806</v>
      </c>
      <c r="AY46" s="64">
        <f t="shared" si="41"/>
        <v>1660803.1089115089</v>
      </c>
      <c r="AZ46" s="64">
        <f t="shared" si="41"/>
        <v>1700259.4586236237</v>
      </c>
      <c r="BA46" s="64">
        <f t="shared" si="41"/>
        <v>1740457.4160418406</v>
      </c>
      <c r="BB46" s="64">
        <f t="shared" si="41"/>
        <v>2272558.2066906025</v>
      </c>
      <c r="BC46" s="64">
        <f t="shared" si="41"/>
        <v>2314284.8356962116</v>
      </c>
      <c r="BD46" s="64">
        <f t="shared" si="41"/>
        <v>2356799.0839150418</v>
      </c>
      <c r="BE46" s="64">
        <f t="shared" si="41"/>
        <v>2400116.8528956128</v>
      </c>
      <c r="BF46" s="64">
        <f t="shared" si="41"/>
        <v>2444254.3355610347</v>
      </c>
      <c r="BG46" s="64">
        <f t="shared" si="41"/>
        <v>2489228.02185944</v>
      </c>
      <c r="BH46" s="64">
        <f t="shared" si="41"/>
        <v>2535054.7045096499</v>
      </c>
      <c r="BI46" s="64">
        <f t="shared" si="41"/>
        <v>2581751.4848437109</v>
      </c>
      <c r="BJ46" s="64">
        <f t="shared" si="41"/>
        <v>2629335.7787479362</v>
      </c>
      <c r="BK46" s="64">
        <f t="shared" si="41"/>
        <v>2677825.3227041112</v>
      </c>
    </row>
    <row r="47" spans="1:63">
      <c r="A47" s="1" t="s">
        <v>49</v>
      </c>
      <c r="B47" s="21" t="s">
        <v>5</v>
      </c>
      <c r="C47" s="39">
        <v>0</v>
      </c>
      <c r="D47" s="64">
        <f>C47</f>
        <v>0</v>
      </c>
      <c r="E47" s="64">
        <f>IF(E45&lt;0,D47+E45,IF((D47+E45)&lt;0,D47+E45,0))</f>
        <v>0</v>
      </c>
      <c r="F47" s="64">
        <f t="shared" ref="F47:H47" si="42">IF(F45&lt;0,E47+F45,IF((E47+F45)&lt;0,E47+F45,0))</f>
        <v>0</v>
      </c>
      <c r="G47" s="64">
        <f t="shared" si="42"/>
        <v>0</v>
      </c>
      <c r="H47" s="64">
        <f t="shared" si="42"/>
        <v>0</v>
      </c>
      <c r="I47" s="64">
        <f>IF(I45&lt;0,H47+I45-IF(D45&lt;0,D45,0),IF(D45&lt;0,IF(ABS(D45)&lt;ABS(I45),IF(H47+I45&lt;0,H47+I45,0),IF(H47-D45&lt;0,H47-D45,0)),IF(H47&lt;0,H47+I45,0)))</f>
        <v>0</v>
      </c>
      <c r="J47" s="64">
        <f t="shared" ref="J47:BK47" si="43">IF(J45&lt;0,I47+J45-IF(E45&lt;0,E45,0),IF(E45&lt;0,IF(ABS(E45)&lt;ABS(J45),IF(I47+J45&lt;0,I47+J45,0),IF(I47-E45&lt;0,I47-E45,0)),IF(I47&lt;0,I47+J45,0)))</f>
        <v>0</v>
      </c>
      <c r="K47" s="64">
        <f t="shared" si="43"/>
        <v>0</v>
      </c>
      <c r="L47" s="64">
        <f t="shared" si="43"/>
        <v>0</v>
      </c>
      <c r="M47" s="64">
        <f t="shared" si="43"/>
        <v>0</v>
      </c>
      <c r="N47" s="64">
        <f t="shared" si="43"/>
        <v>0</v>
      </c>
      <c r="O47" s="64">
        <f t="shared" si="43"/>
        <v>0</v>
      </c>
      <c r="P47" s="64">
        <f t="shared" si="43"/>
        <v>0</v>
      </c>
      <c r="Q47" s="64">
        <f t="shared" si="43"/>
        <v>0</v>
      </c>
      <c r="R47" s="64">
        <f t="shared" si="43"/>
        <v>0</v>
      </c>
      <c r="S47" s="64">
        <f t="shared" si="43"/>
        <v>0</v>
      </c>
      <c r="T47" s="64">
        <f t="shared" si="43"/>
        <v>0</v>
      </c>
      <c r="U47" s="64">
        <f t="shared" si="43"/>
        <v>0</v>
      </c>
      <c r="V47" s="64">
        <f t="shared" si="43"/>
        <v>0</v>
      </c>
      <c r="W47" s="64">
        <f t="shared" si="43"/>
        <v>0</v>
      </c>
      <c r="X47" s="64">
        <f t="shared" si="43"/>
        <v>0</v>
      </c>
      <c r="Y47" s="64">
        <f t="shared" si="43"/>
        <v>0</v>
      </c>
      <c r="Z47" s="64">
        <f t="shared" si="43"/>
        <v>0</v>
      </c>
      <c r="AA47" s="64">
        <f t="shared" si="43"/>
        <v>0</v>
      </c>
      <c r="AB47" s="64">
        <f t="shared" si="43"/>
        <v>0</v>
      </c>
      <c r="AC47" s="64">
        <f t="shared" si="43"/>
        <v>0</v>
      </c>
      <c r="AD47" s="64">
        <f t="shared" si="43"/>
        <v>0</v>
      </c>
      <c r="AE47" s="64">
        <f t="shared" si="43"/>
        <v>0</v>
      </c>
      <c r="AF47" s="64">
        <f t="shared" si="43"/>
        <v>0</v>
      </c>
      <c r="AG47" s="64">
        <f t="shared" si="43"/>
        <v>0</v>
      </c>
      <c r="AH47" s="64">
        <f t="shared" si="43"/>
        <v>0</v>
      </c>
      <c r="AI47" s="64">
        <f t="shared" si="43"/>
        <v>0</v>
      </c>
      <c r="AJ47" s="64">
        <f t="shared" si="43"/>
        <v>0</v>
      </c>
      <c r="AK47" s="64">
        <f t="shared" si="43"/>
        <v>0</v>
      </c>
      <c r="AL47" s="64">
        <f t="shared" si="43"/>
        <v>0</v>
      </c>
      <c r="AM47" s="64">
        <f t="shared" si="43"/>
        <v>0</v>
      </c>
      <c r="AN47" s="64">
        <f t="shared" si="43"/>
        <v>0</v>
      </c>
      <c r="AO47" s="64">
        <f t="shared" si="43"/>
        <v>0</v>
      </c>
      <c r="AP47" s="64">
        <f t="shared" si="43"/>
        <v>0</v>
      </c>
      <c r="AQ47" s="64">
        <f t="shared" si="43"/>
        <v>0</v>
      </c>
      <c r="AR47" s="64">
        <f t="shared" si="43"/>
        <v>0</v>
      </c>
      <c r="AS47" s="64">
        <f t="shared" si="43"/>
        <v>0</v>
      </c>
      <c r="AT47" s="64">
        <f t="shared" si="43"/>
        <v>0</v>
      </c>
      <c r="AU47" s="64">
        <f t="shared" si="43"/>
        <v>0</v>
      </c>
      <c r="AV47" s="64">
        <f t="shared" si="43"/>
        <v>0</v>
      </c>
      <c r="AW47" s="64">
        <f t="shared" si="43"/>
        <v>0</v>
      </c>
      <c r="AX47" s="64">
        <f t="shared" si="43"/>
        <v>0</v>
      </c>
      <c r="AY47" s="64">
        <f t="shared" si="43"/>
        <v>0</v>
      </c>
      <c r="AZ47" s="64">
        <f t="shared" si="43"/>
        <v>0</v>
      </c>
      <c r="BA47" s="64">
        <f t="shared" si="43"/>
        <v>0</v>
      </c>
      <c r="BB47" s="64">
        <f t="shared" si="43"/>
        <v>0</v>
      </c>
      <c r="BC47" s="64">
        <f t="shared" si="43"/>
        <v>0</v>
      </c>
      <c r="BD47" s="64">
        <f t="shared" si="43"/>
        <v>0</v>
      </c>
      <c r="BE47" s="64">
        <f t="shared" si="43"/>
        <v>0</v>
      </c>
      <c r="BF47" s="64">
        <f t="shared" si="43"/>
        <v>0</v>
      </c>
      <c r="BG47" s="64">
        <f t="shared" si="43"/>
        <v>0</v>
      </c>
      <c r="BH47" s="64">
        <f t="shared" si="43"/>
        <v>0</v>
      </c>
      <c r="BI47" s="64">
        <f t="shared" si="43"/>
        <v>0</v>
      </c>
      <c r="BJ47" s="64">
        <f t="shared" si="43"/>
        <v>0</v>
      </c>
      <c r="BK47" s="64">
        <f t="shared" si="43"/>
        <v>0</v>
      </c>
    </row>
    <row r="48" spans="1:63">
      <c r="A48" s="1" t="s">
        <v>26</v>
      </c>
      <c r="B48" s="21" t="s">
        <v>7</v>
      </c>
      <c r="C48" s="46">
        <v>0</v>
      </c>
      <c r="D48" s="65">
        <v>19</v>
      </c>
      <c r="E48" s="65">
        <v>19</v>
      </c>
      <c r="F48" s="65">
        <v>19</v>
      </c>
      <c r="G48" s="65">
        <v>19</v>
      </c>
      <c r="H48" s="65">
        <v>19</v>
      </c>
      <c r="I48" s="65">
        <v>19</v>
      </c>
      <c r="J48" s="65">
        <v>19</v>
      </c>
      <c r="K48" s="65">
        <v>19</v>
      </c>
      <c r="L48" s="65">
        <v>19</v>
      </c>
      <c r="M48" s="65">
        <v>19</v>
      </c>
      <c r="N48" s="65">
        <v>19</v>
      </c>
      <c r="O48" s="65">
        <v>19</v>
      </c>
      <c r="P48" s="65">
        <v>19</v>
      </c>
      <c r="Q48" s="65">
        <v>19</v>
      </c>
      <c r="R48" s="65">
        <v>19</v>
      </c>
      <c r="S48" s="65">
        <v>19</v>
      </c>
      <c r="T48" s="65">
        <v>19</v>
      </c>
      <c r="U48" s="65">
        <v>19</v>
      </c>
      <c r="V48" s="65">
        <v>19</v>
      </c>
      <c r="W48" s="65">
        <v>19</v>
      </c>
      <c r="X48" s="65">
        <v>19</v>
      </c>
      <c r="Y48" s="65">
        <v>19</v>
      </c>
      <c r="Z48" s="65">
        <v>19</v>
      </c>
      <c r="AA48" s="65">
        <v>19</v>
      </c>
      <c r="AB48" s="65">
        <v>19</v>
      </c>
      <c r="AC48" s="65">
        <v>19</v>
      </c>
      <c r="AD48" s="65">
        <v>19</v>
      </c>
      <c r="AE48" s="65">
        <v>19</v>
      </c>
      <c r="AF48" s="65">
        <v>19</v>
      </c>
      <c r="AG48" s="65">
        <v>19</v>
      </c>
      <c r="AH48" s="65">
        <v>19</v>
      </c>
      <c r="AI48" s="65">
        <v>19</v>
      </c>
      <c r="AJ48" s="65">
        <v>19</v>
      </c>
      <c r="AK48" s="65">
        <v>19</v>
      </c>
      <c r="AL48" s="65">
        <v>19</v>
      </c>
      <c r="AM48" s="65">
        <v>19</v>
      </c>
      <c r="AN48" s="65">
        <v>19</v>
      </c>
      <c r="AO48" s="65">
        <v>19</v>
      </c>
      <c r="AP48" s="65">
        <v>19</v>
      </c>
      <c r="AQ48" s="65">
        <v>19</v>
      </c>
      <c r="AR48" s="65">
        <v>19</v>
      </c>
      <c r="AS48" s="65">
        <v>19</v>
      </c>
      <c r="AT48" s="65">
        <v>19</v>
      </c>
      <c r="AU48" s="65">
        <v>19</v>
      </c>
      <c r="AV48" s="65">
        <v>19</v>
      </c>
      <c r="AW48" s="65">
        <v>19</v>
      </c>
      <c r="AX48" s="65">
        <v>19</v>
      </c>
      <c r="AY48" s="65">
        <v>19</v>
      </c>
      <c r="AZ48" s="65">
        <v>19</v>
      </c>
      <c r="BA48" s="65">
        <v>19</v>
      </c>
      <c r="BB48" s="65">
        <v>19</v>
      </c>
      <c r="BC48" s="65">
        <v>19</v>
      </c>
      <c r="BD48" s="65">
        <v>19</v>
      </c>
      <c r="BE48" s="65">
        <v>19</v>
      </c>
      <c r="BF48" s="65">
        <v>19</v>
      </c>
      <c r="BG48" s="65">
        <v>19</v>
      </c>
      <c r="BH48" s="65">
        <v>19</v>
      </c>
      <c r="BI48" s="65">
        <v>19</v>
      </c>
      <c r="BJ48" s="65">
        <v>19</v>
      </c>
      <c r="BK48" s="65">
        <v>19</v>
      </c>
    </row>
    <row r="49" spans="1:63" ht="15.75" thickBot="1">
      <c r="A49" s="22" t="s">
        <v>26</v>
      </c>
      <c r="B49" s="23" t="s">
        <v>14</v>
      </c>
      <c r="C49" s="13">
        <v>0</v>
      </c>
      <c r="D49" s="66">
        <f t="shared" ref="D49:AI49" si="44">IF(D46&gt;0,D46*D48/100,0)</f>
        <v>81635.644285714283</v>
      </c>
      <c r="E49" s="66">
        <f t="shared" si="44"/>
        <v>25303.029599999994</v>
      </c>
      <c r="F49" s="66">
        <f t="shared" si="44"/>
        <v>29040.135192000005</v>
      </c>
      <c r="G49" s="66">
        <f t="shared" si="44"/>
        <v>32827.402215840018</v>
      </c>
      <c r="H49" s="66">
        <f t="shared" si="44"/>
        <v>36666.290287756819</v>
      </c>
      <c r="I49" s="66">
        <f t="shared" si="44"/>
        <v>44094.89009431476</v>
      </c>
      <c r="J49" s="66">
        <f t="shared" si="44"/>
        <v>51646.14354022219</v>
      </c>
      <c r="K49" s="66">
        <f t="shared" si="44"/>
        <v>59325.812862650528</v>
      </c>
      <c r="L49" s="66">
        <f t="shared" si="44"/>
        <v>67139.735427768101</v>
      </c>
      <c r="M49" s="66">
        <f t="shared" si="44"/>
        <v>75093.827132707855</v>
      </c>
      <c r="N49" s="66">
        <f t="shared" si="44"/>
        <v>83194.085847436159</v>
      </c>
      <c r="O49" s="66">
        <f t="shared" si="44"/>
        <v>91446.594898304946</v>
      </c>
      <c r="P49" s="66">
        <f t="shared" si="44"/>
        <v>99857.526595089512</v>
      </c>
      <c r="Q49" s="66">
        <f t="shared" si="44"/>
        <v>108433.14580333285</v>
      </c>
      <c r="R49" s="66">
        <f t="shared" si="44"/>
        <v>117179.81356384081</v>
      </c>
      <c r="S49" s="66">
        <f t="shared" si="44"/>
        <v>122161.68717637617</v>
      </c>
      <c r="T49" s="66">
        <f t="shared" si="44"/>
        <v>127229.92278205072</v>
      </c>
      <c r="U49" s="66">
        <f t="shared" si="44"/>
        <v>132386.46139974092</v>
      </c>
      <c r="V49" s="66">
        <f t="shared" si="44"/>
        <v>137633.27704120337</v>
      </c>
      <c r="W49" s="66">
        <f t="shared" si="44"/>
        <v>142972.37744092484</v>
      </c>
      <c r="X49" s="66">
        <f t="shared" si="44"/>
        <v>250538.39878101822</v>
      </c>
      <c r="Y49" s="66">
        <f t="shared" si="44"/>
        <v>255146.70537485232</v>
      </c>
      <c r="Z49" s="66">
        <f t="shared" si="44"/>
        <v>259835.09924105622</v>
      </c>
      <c r="AA49" s="66">
        <f t="shared" si="44"/>
        <v>264605.36193326325</v>
      </c>
      <c r="AB49" s="66">
        <f t="shared" si="44"/>
        <v>269459.30518694548</v>
      </c>
      <c r="AC49" s="66">
        <f t="shared" si="44"/>
        <v>274398.77157644322</v>
      </c>
      <c r="AD49" s="66">
        <f t="shared" si="44"/>
        <v>279425.63518239924</v>
      </c>
      <c r="AE49" s="66">
        <f t="shared" si="44"/>
        <v>284541.80226981099</v>
      </c>
      <c r="AF49" s="66">
        <f t="shared" si="44"/>
        <v>289749.21197691566</v>
      </c>
      <c r="AG49" s="66">
        <f t="shared" si="44"/>
        <v>295049.83701512672</v>
      </c>
      <c r="AH49" s="66">
        <f t="shared" si="44"/>
        <v>261487.77982610065</v>
      </c>
      <c r="AI49" s="66">
        <f t="shared" si="44"/>
        <v>212621.02470127746</v>
      </c>
      <c r="AJ49" s="66">
        <f t="shared" ref="AJ49:BK49" si="45">IF(AJ46&gt;0,AJ46*AJ48/100,0)</f>
        <v>218213.47847038784</v>
      </c>
      <c r="AK49" s="66">
        <f t="shared" si="45"/>
        <v>223907.38854599948</v>
      </c>
      <c r="AL49" s="66">
        <f t="shared" si="45"/>
        <v>229704.90640687232</v>
      </c>
      <c r="AM49" s="66">
        <f t="shared" si="45"/>
        <v>235608.22154920624</v>
      </c>
      <c r="AN49" s="66">
        <f t="shared" si="45"/>
        <v>241619.56227028038</v>
      </c>
      <c r="AO49" s="66">
        <f t="shared" si="45"/>
        <v>247741.19646499082</v>
      </c>
      <c r="AP49" s="66">
        <f t="shared" si="45"/>
        <v>253975.43243552986</v>
      </c>
      <c r="AQ49" s="66">
        <f t="shared" si="45"/>
        <v>260324.61971445664</v>
      </c>
      <c r="AR49" s="66">
        <f t="shared" si="45"/>
        <v>266791.1499014069</v>
      </c>
      <c r="AS49" s="66">
        <f t="shared" si="45"/>
        <v>273377.45751369733</v>
      </c>
      <c r="AT49" s="66">
        <f t="shared" si="45"/>
        <v>280086.02085107996</v>
      </c>
      <c r="AU49" s="66">
        <f t="shared" si="45"/>
        <v>286919.36287490698</v>
      </c>
      <c r="AV49" s="66">
        <f t="shared" si="45"/>
        <v>293880.05210197048</v>
      </c>
      <c r="AW49" s="66">
        <f t="shared" si="45"/>
        <v>300970.70351328002</v>
      </c>
      <c r="AX49" s="66">
        <f t="shared" si="45"/>
        <v>308193.97947805328</v>
      </c>
      <c r="AY49" s="66">
        <f t="shared" si="45"/>
        <v>315552.59069318674</v>
      </c>
      <c r="AZ49" s="66">
        <f t="shared" si="45"/>
        <v>323049.2971384885</v>
      </c>
      <c r="BA49" s="66">
        <f t="shared" si="45"/>
        <v>330686.90904794971</v>
      </c>
      <c r="BB49" s="66">
        <f t="shared" si="45"/>
        <v>431786.05927121447</v>
      </c>
      <c r="BC49" s="66">
        <f t="shared" si="45"/>
        <v>439714.11878228019</v>
      </c>
      <c r="BD49" s="66">
        <f t="shared" si="45"/>
        <v>447791.82594385796</v>
      </c>
      <c r="BE49" s="66">
        <f t="shared" si="45"/>
        <v>456022.20205016644</v>
      </c>
      <c r="BF49" s="66">
        <f t="shared" si="45"/>
        <v>464408.3237565966</v>
      </c>
      <c r="BG49" s="66">
        <f t="shared" si="45"/>
        <v>472953.32415329362</v>
      </c>
      <c r="BH49" s="66">
        <f t="shared" si="45"/>
        <v>481660.39385683351</v>
      </c>
      <c r="BI49" s="66">
        <f t="shared" si="45"/>
        <v>490532.78212030506</v>
      </c>
      <c r="BJ49" s="66">
        <f t="shared" si="45"/>
        <v>499573.79796210787</v>
      </c>
      <c r="BK49" s="66">
        <f t="shared" si="45"/>
        <v>508786.81131378113</v>
      </c>
    </row>
    <row r="50" spans="1:63" ht="15.75" thickBot="1">
      <c r="A50" s="3" t="s">
        <v>37</v>
      </c>
      <c r="B50" s="16" t="s">
        <v>14</v>
      </c>
      <c r="C50" s="13">
        <v>0</v>
      </c>
      <c r="D50" s="67">
        <f t="shared" ref="D50:AI50" si="46">D44-D49</f>
        <v>223420.6414285714</v>
      </c>
      <c r="E50" s="67">
        <f t="shared" si="46"/>
        <v>299165.81039999996</v>
      </c>
      <c r="F50" s="67">
        <f t="shared" si="46"/>
        <v>315097.68160800001</v>
      </c>
      <c r="G50" s="67">
        <f t="shared" si="46"/>
        <v>331243.39892015996</v>
      </c>
      <c r="H50" s="67">
        <f t="shared" si="46"/>
        <v>347609.18491096329</v>
      </c>
      <c r="I50" s="67">
        <f t="shared" si="46"/>
        <v>379278.47882313136</v>
      </c>
      <c r="J50" s="67">
        <f t="shared" si="46"/>
        <v>411470.66456621035</v>
      </c>
      <c r="K50" s="67">
        <f t="shared" si="46"/>
        <v>444210.30746708909</v>
      </c>
      <c r="L50" s="67">
        <f t="shared" si="46"/>
        <v>477522.29313943244</v>
      </c>
      <c r="M50" s="67">
        <f t="shared" si="46"/>
        <v>511431.84198680712</v>
      </c>
      <c r="N50" s="67">
        <f t="shared" si="46"/>
        <v>545964.52387591195</v>
      </c>
      <c r="O50" s="67">
        <f t="shared" si="46"/>
        <v>581146.27298751054</v>
      </c>
      <c r="P50" s="67">
        <f t="shared" si="46"/>
        <v>617003.40285274992</v>
      </c>
      <c r="Q50" s="67">
        <f t="shared" si="46"/>
        <v>653562.62158262962</v>
      </c>
      <c r="R50" s="67">
        <f t="shared" si="46"/>
        <v>690851.04729847924</v>
      </c>
      <c r="S50" s="67">
        <f t="shared" si="46"/>
        <v>712089.5611203406</v>
      </c>
      <c r="T50" s="67">
        <f t="shared" si="46"/>
        <v>733696.24975505844</v>
      </c>
      <c r="U50" s="67">
        <f t="shared" si="46"/>
        <v>755679.38807257963</v>
      </c>
      <c r="V50" s="67">
        <f t="shared" si="46"/>
        <v>778047.39159670915</v>
      </c>
      <c r="W50" s="67">
        <f t="shared" si="46"/>
        <v>800808.81961657433</v>
      </c>
      <c r="X50" s="67">
        <f t="shared" si="46"/>
        <v>717084.75269802508</v>
      </c>
      <c r="Y50" s="67">
        <f t="shared" si="46"/>
        <v>736730.69133489684</v>
      </c>
      <c r="Z50" s="67">
        <f t="shared" si="46"/>
        <v>756718.05465923983</v>
      </c>
      <c r="AA50" s="67">
        <f t="shared" si="46"/>
        <v>777054.43771549047</v>
      </c>
      <c r="AB50" s="67">
        <f t="shared" si="46"/>
        <v>797747.56421803078</v>
      </c>
      <c r="AC50" s="67">
        <f t="shared" si="46"/>
        <v>818805.28935220535</v>
      </c>
      <c r="AD50" s="67">
        <f t="shared" si="46"/>
        <v>840235.602619702</v>
      </c>
      <c r="AE50" s="67">
        <f t="shared" si="46"/>
        <v>862046.63072919426</v>
      </c>
      <c r="AF50" s="67">
        <f t="shared" si="46"/>
        <v>884246.6405331667</v>
      </c>
      <c r="AG50" s="67">
        <f t="shared" si="46"/>
        <v>906844.04201185599</v>
      </c>
      <c r="AH50" s="67">
        <f t="shared" si="46"/>
        <v>1001911.337849251</v>
      </c>
      <c r="AI50" s="67">
        <f t="shared" si="46"/>
        <v>1079689.2071578137</v>
      </c>
      <c r="AJ50" s="67">
        <f t="shared" ref="AJ50:BK50" si="47">AJ44-AJ49</f>
        <v>1103530.7205945472</v>
      </c>
      <c r="AK50" s="67">
        <f t="shared" si="47"/>
        <v>1127804.7582853129</v>
      </c>
      <c r="AL50" s="67">
        <f t="shared" si="47"/>
        <v>1152520.4923237707</v>
      </c>
      <c r="AM50" s="67">
        <f t="shared" si="47"/>
        <v>1177687.2568779311</v>
      </c>
      <c r="AN50" s="67">
        <f t="shared" si="47"/>
        <v>1203314.5515309314</v>
      </c>
      <c r="AO50" s="67">
        <f t="shared" si="47"/>
        <v>1229412.0446768024</v>
      </c>
      <c r="AP50" s="67">
        <f t="shared" si="47"/>
        <v>1255989.5769722583</v>
      </c>
      <c r="AQ50" s="67">
        <f t="shared" si="47"/>
        <v>1283057.1648455777</v>
      </c>
      <c r="AR50" s="67">
        <f t="shared" si="47"/>
        <v>1310625.0040636286</v>
      </c>
      <c r="AS50" s="67">
        <f t="shared" si="47"/>
        <v>1338703.4733581296</v>
      </c>
      <c r="AT50" s="67">
        <f t="shared" si="47"/>
        <v>1367303.1381122349</v>
      </c>
      <c r="AU50" s="67">
        <f t="shared" si="47"/>
        <v>1396434.7541085503</v>
      </c>
      <c r="AV50" s="67">
        <f t="shared" si="47"/>
        <v>1426109.2713397152</v>
      </c>
      <c r="AW50" s="67">
        <f t="shared" si="47"/>
        <v>1456337.8378826668</v>
      </c>
      <c r="AX50" s="67">
        <f t="shared" si="47"/>
        <v>1487131.8038377527</v>
      </c>
      <c r="AY50" s="67">
        <f t="shared" si="47"/>
        <v>1518502.7253338476</v>
      </c>
      <c r="AZ50" s="67">
        <f t="shared" si="47"/>
        <v>1550462.3686006609</v>
      </c>
      <c r="BA50" s="67">
        <f t="shared" si="47"/>
        <v>1583022.7141094166</v>
      </c>
      <c r="BB50" s="67">
        <f t="shared" si="47"/>
        <v>1522878.1894092495</v>
      </c>
      <c r="BC50" s="67">
        <f t="shared" si="47"/>
        <v>1556676.7589037928</v>
      </c>
      <c r="BD50" s="67">
        <f t="shared" si="47"/>
        <v>1591113.2999610454</v>
      </c>
      <c r="BE50" s="67">
        <f t="shared" si="47"/>
        <v>1626200.6928353077</v>
      </c>
      <c r="BF50" s="67">
        <f t="shared" si="47"/>
        <v>1661952.0537942997</v>
      </c>
      <c r="BG50" s="67">
        <f t="shared" si="47"/>
        <v>1698380.7396960079</v>
      </c>
      <c r="BH50" s="67">
        <f t="shared" si="47"/>
        <v>1735500.352642678</v>
      </c>
      <c r="BI50" s="67">
        <f t="shared" si="47"/>
        <v>1773324.7447132673</v>
      </c>
      <c r="BJ50" s="67">
        <f t="shared" si="47"/>
        <v>1811868.0227756898</v>
      </c>
      <c r="BK50" s="67">
        <f t="shared" si="47"/>
        <v>1851144.5533801916</v>
      </c>
    </row>
    <row r="51" spans="1:63" ht="15.75" thickBot="1">
      <c r="A51" s="28" t="s">
        <v>29</v>
      </c>
      <c r="B51" s="29" t="s">
        <v>14</v>
      </c>
      <c r="C51" s="59">
        <f>-C3</f>
        <v>-10530000</v>
      </c>
      <c r="D51" s="59">
        <f t="shared" ref="D51:AF51" si="48">D50+D42</f>
        <v>574420.64142857143</v>
      </c>
      <c r="E51" s="59">
        <f t="shared" si="48"/>
        <v>650165.81039999996</v>
      </c>
      <c r="F51" s="59">
        <f t="shared" si="48"/>
        <v>666097.68160800007</v>
      </c>
      <c r="G51" s="59">
        <f t="shared" si="48"/>
        <v>682243.39892016002</v>
      </c>
      <c r="H51" s="59">
        <f t="shared" si="48"/>
        <v>698609.18491096329</v>
      </c>
      <c r="I51" s="59">
        <f t="shared" si="48"/>
        <v>730278.47882313142</v>
      </c>
      <c r="J51" s="59">
        <f t="shared" si="48"/>
        <v>762470.66456621035</v>
      </c>
      <c r="K51" s="59">
        <f t="shared" si="48"/>
        <v>795210.30746708903</v>
      </c>
      <c r="L51" s="59">
        <f t="shared" si="48"/>
        <v>828522.29313943244</v>
      </c>
      <c r="M51" s="59">
        <f t="shared" si="48"/>
        <v>862431.84198680706</v>
      </c>
      <c r="N51" s="59">
        <f t="shared" si="48"/>
        <v>896964.52387591195</v>
      </c>
      <c r="O51" s="59">
        <f t="shared" si="48"/>
        <v>932146.27298751054</v>
      </c>
      <c r="P51" s="59">
        <f t="shared" si="48"/>
        <v>968003.40285274992</v>
      </c>
      <c r="Q51" s="59">
        <f t="shared" si="48"/>
        <v>1004562.6215826296</v>
      </c>
      <c r="R51" s="59">
        <f t="shared" si="48"/>
        <v>1041851.0472984792</v>
      </c>
      <c r="S51" s="59">
        <f t="shared" si="48"/>
        <v>1063089.5611203406</v>
      </c>
      <c r="T51" s="59">
        <f t="shared" si="48"/>
        <v>1084696.2497550584</v>
      </c>
      <c r="U51" s="59">
        <f t="shared" si="48"/>
        <v>1106679.3880725796</v>
      </c>
      <c r="V51" s="59">
        <f t="shared" si="48"/>
        <v>1129047.3915967091</v>
      </c>
      <c r="W51" s="59">
        <f t="shared" si="48"/>
        <v>1151808.8196165743</v>
      </c>
      <c r="X51" s="59">
        <f t="shared" si="48"/>
        <v>1068084.7526980252</v>
      </c>
      <c r="Y51" s="59">
        <f t="shared" si="48"/>
        <v>1087730.6913348967</v>
      </c>
      <c r="Z51" s="59">
        <f t="shared" si="48"/>
        <v>1107718.0546592399</v>
      </c>
      <c r="AA51" s="59">
        <f t="shared" si="48"/>
        <v>1128054.4377154903</v>
      </c>
      <c r="AB51" s="59">
        <f t="shared" si="48"/>
        <v>1148747.5642180308</v>
      </c>
      <c r="AC51" s="59">
        <f t="shared" si="48"/>
        <v>1169805.2893522053</v>
      </c>
      <c r="AD51" s="59">
        <f t="shared" si="48"/>
        <v>1191235.602619702</v>
      </c>
      <c r="AE51" s="59">
        <f t="shared" si="48"/>
        <v>1213046.6307291943</v>
      </c>
      <c r="AF51" s="59">
        <f t="shared" si="48"/>
        <v>1235246.6405331667</v>
      </c>
      <c r="AG51" s="59">
        <f>AG50+AG42-AG3</f>
        <v>-8278974.6982922992</v>
      </c>
      <c r="AH51" s="59">
        <f t="shared" ref="AH51:BK51" si="49">AH50+AH42</f>
        <v>1319805.2958593895</v>
      </c>
      <c r="AI51" s="59">
        <f t="shared" si="49"/>
        <v>1397583.1651679522</v>
      </c>
      <c r="AJ51" s="59">
        <f t="shared" si="49"/>
        <v>1421424.6786046857</v>
      </c>
      <c r="AK51" s="59">
        <f t="shared" si="49"/>
        <v>1445698.7162954514</v>
      </c>
      <c r="AL51" s="59">
        <f t="shared" si="49"/>
        <v>1470414.4503339091</v>
      </c>
      <c r="AM51" s="59">
        <f t="shared" si="49"/>
        <v>1495581.2148880695</v>
      </c>
      <c r="AN51" s="59">
        <f t="shared" si="49"/>
        <v>1521208.5095410699</v>
      </c>
      <c r="AO51" s="59">
        <f t="shared" si="49"/>
        <v>1547306.0026869408</v>
      </c>
      <c r="AP51" s="59">
        <f t="shared" si="49"/>
        <v>1573883.5349823968</v>
      </c>
      <c r="AQ51" s="59">
        <f t="shared" si="49"/>
        <v>1600951.1228557162</v>
      </c>
      <c r="AR51" s="59">
        <f t="shared" si="49"/>
        <v>1628518.9620737671</v>
      </c>
      <c r="AS51" s="59">
        <f t="shared" si="49"/>
        <v>1656597.4313682681</v>
      </c>
      <c r="AT51" s="59">
        <f t="shared" si="49"/>
        <v>1685197.0961223734</v>
      </c>
      <c r="AU51" s="59">
        <f t="shared" si="49"/>
        <v>1714328.7121186887</v>
      </c>
      <c r="AV51" s="59">
        <f t="shared" si="49"/>
        <v>1744003.2293498537</v>
      </c>
      <c r="AW51" s="59">
        <f t="shared" si="49"/>
        <v>1774231.7958928053</v>
      </c>
      <c r="AX51" s="59">
        <f t="shared" si="49"/>
        <v>1805025.7618478911</v>
      </c>
      <c r="AY51" s="59">
        <f t="shared" si="49"/>
        <v>1836396.683343986</v>
      </c>
      <c r="AZ51" s="59">
        <f t="shared" si="49"/>
        <v>1868356.3266107994</v>
      </c>
      <c r="BA51" s="59">
        <f t="shared" si="49"/>
        <v>1900916.6721195551</v>
      </c>
      <c r="BB51" s="59">
        <f t="shared" si="49"/>
        <v>1840772.1474193879</v>
      </c>
      <c r="BC51" s="59">
        <f t="shared" si="49"/>
        <v>1874570.7169139313</v>
      </c>
      <c r="BD51" s="59">
        <f t="shared" si="49"/>
        <v>1909007.2579711839</v>
      </c>
      <c r="BE51" s="59">
        <f t="shared" si="49"/>
        <v>1944094.6508454462</v>
      </c>
      <c r="BF51" s="59">
        <f t="shared" si="49"/>
        <v>1979846.0118044382</v>
      </c>
      <c r="BG51" s="59">
        <f t="shared" si="49"/>
        <v>2016274.6977061464</v>
      </c>
      <c r="BH51" s="59">
        <f t="shared" si="49"/>
        <v>2053394.3106528164</v>
      </c>
      <c r="BI51" s="59">
        <f t="shared" si="49"/>
        <v>2091218.7027234058</v>
      </c>
      <c r="BJ51" s="59">
        <f t="shared" si="49"/>
        <v>2129761.9807858285</v>
      </c>
      <c r="BK51" s="59">
        <f t="shared" si="49"/>
        <v>2169038.5113903303</v>
      </c>
    </row>
    <row r="52" spans="1:63">
      <c r="A52" s="26" t="s">
        <v>30</v>
      </c>
      <c r="B52" s="18" t="s">
        <v>5</v>
      </c>
      <c r="C52" s="63">
        <f>C51</f>
        <v>-10530000</v>
      </c>
      <c r="D52" s="62">
        <f>C52+D51</f>
        <v>-9955579.3585714288</v>
      </c>
      <c r="E52" s="62">
        <f t="shared" ref="E52:BK52" si="50">D52+E51</f>
        <v>-9305413.548171429</v>
      </c>
      <c r="F52" s="62">
        <f t="shared" si="50"/>
        <v>-8639315.8665634282</v>
      </c>
      <c r="G52" s="62">
        <f t="shared" si="50"/>
        <v>-7957072.4676432684</v>
      </c>
      <c r="H52" s="62">
        <f t="shared" si="50"/>
        <v>-7258463.2827323051</v>
      </c>
      <c r="I52" s="62">
        <f t="shared" si="50"/>
        <v>-6528184.8039091732</v>
      </c>
      <c r="J52" s="62">
        <f t="shared" si="50"/>
        <v>-5765714.1393429628</v>
      </c>
      <c r="K52" s="62">
        <f t="shared" si="50"/>
        <v>-4970503.8318758737</v>
      </c>
      <c r="L52" s="62">
        <f t="shared" si="50"/>
        <v>-4141981.5387364412</v>
      </c>
      <c r="M52" s="62">
        <f t="shared" si="50"/>
        <v>-3279549.6967496341</v>
      </c>
      <c r="N52" s="62">
        <f t="shared" si="50"/>
        <v>-2382585.1728737224</v>
      </c>
      <c r="O52" s="62">
        <f t="shared" si="50"/>
        <v>-1450438.8998862118</v>
      </c>
      <c r="P52" s="62">
        <f t="shared" si="50"/>
        <v>-482435.49703346193</v>
      </c>
      <c r="Q52" s="62">
        <f t="shared" si="50"/>
        <v>522127.1245491677</v>
      </c>
      <c r="R52" s="62">
        <f t="shared" si="50"/>
        <v>1563978.1718476471</v>
      </c>
      <c r="S52" s="62">
        <f t="shared" si="50"/>
        <v>2627067.7329679877</v>
      </c>
      <c r="T52" s="62">
        <f t="shared" si="50"/>
        <v>3711763.9827230461</v>
      </c>
      <c r="U52" s="62">
        <f t="shared" si="50"/>
        <v>4818443.3707956262</v>
      </c>
      <c r="V52" s="62">
        <f t="shared" si="50"/>
        <v>5947490.7623923356</v>
      </c>
      <c r="W52" s="62">
        <f t="shared" si="50"/>
        <v>7099299.5820089094</v>
      </c>
      <c r="X52" s="62">
        <f t="shared" si="50"/>
        <v>8167384.3347069342</v>
      </c>
      <c r="Y52" s="62">
        <f t="shared" si="50"/>
        <v>9255115.0260418318</v>
      </c>
      <c r="Z52" s="62">
        <f t="shared" si="50"/>
        <v>10362833.080701072</v>
      </c>
      <c r="AA52" s="62">
        <f t="shared" si="50"/>
        <v>11490887.518416561</v>
      </c>
      <c r="AB52" s="62">
        <f t="shared" si="50"/>
        <v>12639635.082634592</v>
      </c>
      <c r="AC52" s="62">
        <f t="shared" si="50"/>
        <v>13809440.371986797</v>
      </c>
      <c r="AD52" s="62">
        <f t="shared" si="50"/>
        <v>15000675.974606499</v>
      </c>
      <c r="AE52" s="62">
        <f t="shared" si="50"/>
        <v>16213722.605335694</v>
      </c>
      <c r="AF52" s="62">
        <f t="shared" si="50"/>
        <v>17448969.245868862</v>
      </c>
      <c r="AG52" s="62">
        <f t="shared" si="50"/>
        <v>9169994.5475765616</v>
      </c>
      <c r="AH52" s="62">
        <f t="shared" si="50"/>
        <v>10489799.843435951</v>
      </c>
      <c r="AI52" s="62">
        <f t="shared" si="50"/>
        <v>11887383.008603903</v>
      </c>
      <c r="AJ52" s="62">
        <f t="shared" si="50"/>
        <v>13308807.687208589</v>
      </c>
      <c r="AK52" s="62">
        <f t="shared" si="50"/>
        <v>14754506.40350404</v>
      </c>
      <c r="AL52" s="62">
        <f t="shared" si="50"/>
        <v>16224920.853837948</v>
      </c>
      <c r="AM52" s="62">
        <f t="shared" si="50"/>
        <v>17720502.068726018</v>
      </c>
      <c r="AN52" s="62">
        <f t="shared" si="50"/>
        <v>19241710.578267086</v>
      </c>
      <c r="AO52" s="62">
        <f t="shared" si="50"/>
        <v>20789016.580954026</v>
      </c>
      <c r="AP52" s="62">
        <f t="shared" si="50"/>
        <v>22362900.115936425</v>
      </c>
      <c r="AQ52" s="62">
        <f t="shared" si="50"/>
        <v>23963851.23879214</v>
      </c>
      <c r="AR52" s="62">
        <f t="shared" si="50"/>
        <v>25592370.200865906</v>
      </c>
      <c r="AS52" s="62">
        <f t="shared" si="50"/>
        <v>27248967.632234175</v>
      </c>
      <c r="AT52" s="62">
        <f t="shared" si="50"/>
        <v>28934164.728356548</v>
      </c>
      <c r="AU52" s="62">
        <f t="shared" si="50"/>
        <v>30648493.440475237</v>
      </c>
      <c r="AV52" s="62">
        <f t="shared" si="50"/>
        <v>32392496.669825092</v>
      </c>
      <c r="AW52" s="62">
        <f t="shared" si="50"/>
        <v>34166728.465717897</v>
      </c>
      <c r="AX52" s="62">
        <f t="shared" si="50"/>
        <v>35971754.227565788</v>
      </c>
      <c r="AY52" s="62">
        <f t="shared" si="50"/>
        <v>37808150.910909772</v>
      </c>
      <c r="AZ52" s="62">
        <f t="shared" si="50"/>
        <v>39676507.237520568</v>
      </c>
      <c r="BA52" s="62">
        <f t="shared" si="50"/>
        <v>41577423.909640126</v>
      </c>
      <c r="BB52" s="62">
        <f t="shared" si="50"/>
        <v>43418196.057059512</v>
      </c>
      <c r="BC52" s="62">
        <f t="shared" si="50"/>
        <v>45292766.773973443</v>
      </c>
      <c r="BD52" s="62">
        <f t="shared" si="50"/>
        <v>47201774.031944625</v>
      </c>
      <c r="BE52" s="62">
        <f t="shared" si="50"/>
        <v>49145868.682790071</v>
      </c>
      <c r="BF52" s="62">
        <f t="shared" si="50"/>
        <v>51125714.69459451</v>
      </c>
      <c r="BG52" s="62">
        <f t="shared" si="50"/>
        <v>53141989.392300658</v>
      </c>
      <c r="BH52" s="62">
        <f t="shared" si="50"/>
        <v>55195383.702953473</v>
      </c>
      <c r="BI52" s="62">
        <f t="shared" si="50"/>
        <v>57286602.405676879</v>
      </c>
      <c r="BJ52" s="62">
        <f t="shared" si="50"/>
        <v>59416364.386462711</v>
      </c>
      <c r="BK52" s="62">
        <f t="shared" si="50"/>
        <v>61585402.897853039</v>
      </c>
    </row>
    <row r="53" spans="1:63">
      <c r="A53" s="26" t="s">
        <v>47</v>
      </c>
      <c r="B53" s="18" t="s">
        <v>14</v>
      </c>
      <c r="C53" s="61">
        <f>-C3</f>
        <v>-10530000</v>
      </c>
      <c r="D53" s="61">
        <f t="shared" ref="D53:AI53" si="51">D51/((1+(D4/100))^D1)</f>
        <v>541906.26549865224</v>
      </c>
      <c r="E53" s="61">
        <f t="shared" si="51"/>
        <v>578645.25667497318</v>
      </c>
      <c r="F53" s="61">
        <f t="shared" si="51"/>
        <v>559268.4578611874</v>
      </c>
      <c r="G53" s="61">
        <f t="shared" si="51"/>
        <v>540400.67307062761</v>
      </c>
      <c r="H53" s="61">
        <f t="shared" si="51"/>
        <v>522041.42306401173</v>
      </c>
      <c r="I53" s="61">
        <f t="shared" si="51"/>
        <v>514817.51110261941</v>
      </c>
      <c r="J53" s="61">
        <f t="shared" si="51"/>
        <v>507086.5393981082</v>
      </c>
      <c r="K53" s="61">
        <f t="shared" si="51"/>
        <v>498924.78472338931</v>
      </c>
      <c r="L53" s="61">
        <f t="shared" si="51"/>
        <v>490401.07230960304</v>
      </c>
      <c r="M53" s="61">
        <f t="shared" si="51"/>
        <v>481577.4360107173</v>
      </c>
      <c r="N53" s="61">
        <f t="shared" si="51"/>
        <v>472509.72189666482</v>
      </c>
      <c r="O53" s="61">
        <f t="shared" si="51"/>
        <v>463248.1400472761</v>
      </c>
      <c r="P53" s="61">
        <f t="shared" si="51"/>
        <v>453837.76892085088</v>
      </c>
      <c r="Q53" s="61">
        <f t="shared" si="51"/>
        <v>444319.0163057695</v>
      </c>
      <c r="R53" s="61">
        <f t="shared" si="51"/>
        <v>434728.04052838625</v>
      </c>
      <c r="S53" s="61">
        <f t="shared" si="51"/>
        <v>418481.25498886599</v>
      </c>
      <c r="T53" s="61">
        <f t="shared" si="51"/>
        <v>402817.5921445865</v>
      </c>
      <c r="U53" s="61">
        <f t="shared" si="51"/>
        <v>387718.25238189549</v>
      </c>
      <c r="V53" s="61">
        <f t="shared" si="51"/>
        <v>373164.85239295318</v>
      </c>
      <c r="W53" s="61">
        <f t="shared" si="51"/>
        <v>359139.43442552909</v>
      </c>
      <c r="X53" s="61">
        <f t="shared" si="51"/>
        <v>314182.9005718854</v>
      </c>
      <c r="Y53" s="61">
        <f t="shared" si="51"/>
        <v>301850.81090894359</v>
      </c>
      <c r="Z53" s="61">
        <f t="shared" si="51"/>
        <v>289997.552929439</v>
      </c>
      <c r="AA53" s="61">
        <f t="shared" si="51"/>
        <v>278605.24746884388</v>
      </c>
      <c r="AB53" s="61">
        <f t="shared" si="51"/>
        <v>267656.60925748665</v>
      </c>
      <c r="AC53" s="61">
        <f t="shared" si="51"/>
        <v>257134.93431629884</v>
      </c>
      <c r="AD53" s="61">
        <f t="shared" si="51"/>
        <v>247024.08687955936</v>
      </c>
      <c r="AE53" s="61">
        <f t="shared" si="51"/>
        <v>237308.48594583661</v>
      </c>
      <c r="AF53" s="61">
        <f t="shared" si="51"/>
        <v>227973.09154755992</v>
      </c>
      <c r="AG53" s="61">
        <f t="shared" si="51"/>
        <v>-1441453.3685255011</v>
      </c>
      <c r="AH53" s="61">
        <f t="shared" si="51"/>
        <v>216784.40833832702</v>
      </c>
      <c r="AI53" s="61">
        <f t="shared" si="51"/>
        <v>216565.8489194471</v>
      </c>
      <c r="AJ53" s="61">
        <f t="shared" ref="AJ53:BK53" si="52">AJ51/((1+(AJ4/100))^AJ1)</f>
        <v>207792.70544767499</v>
      </c>
      <c r="AK53" s="61">
        <f t="shared" si="52"/>
        <v>199378.52390711108</v>
      </c>
      <c r="AL53" s="61">
        <f t="shared" si="52"/>
        <v>191308.5930547418</v>
      </c>
      <c r="AM53" s="61">
        <f t="shared" si="52"/>
        <v>183568.79287831092</v>
      </c>
      <c r="AN53" s="61">
        <f t="shared" si="52"/>
        <v>176145.57246023626</v>
      </c>
      <c r="AO53" s="61">
        <f t="shared" si="52"/>
        <v>169025.9285007031</v>
      </c>
      <c r="AP53" s="61">
        <f t="shared" si="52"/>
        <v>162197.38449754799</v>
      </c>
      <c r="AQ53" s="61">
        <f t="shared" si="52"/>
        <v>155647.97057842123</v>
      </c>
      <c r="AR53" s="61">
        <f t="shared" si="52"/>
        <v>149366.20397886462</v>
      </c>
      <c r="AS53" s="61">
        <f t="shared" si="52"/>
        <v>143341.0701583428</v>
      </c>
      <c r="AT53" s="61">
        <f t="shared" si="52"/>
        <v>137562.00454489101</v>
      </c>
      <c r="AU53" s="61">
        <f t="shared" si="52"/>
        <v>132018.87489787041</v>
      </c>
      <c r="AV53" s="61">
        <f t="shared" si="52"/>
        <v>126701.96427733512</v>
      </c>
      <c r="AW53" s="61">
        <f t="shared" si="52"/>
        <v>121601.95460768607</v>
      </c>
      <c r="AX53" s="61">
        <f t="shared" si="52"/>
        <v>116709.91082261284</v>
      </c>
      <c r="AY53" s="61">
        <f t="shared" si="52"/>
        <v>112017.26557777465</v>
      </c>
      <c r="AZ53" s="61">
        <f t="shared" si="52"/>
        <v>107515.80451724323</v>
      </c>
      <c r="BA53" s="61">
        <f t="shared" si="52"/>
        <v>103197.65207940602</v>
      </c>
      <c r="BB53" s="61">
        <f t="shared" si="52"/>
        <v>94275.947510557016</v>
      </c>
      <c r="BC53" s="61">
        <f t="shared" si="52"/>
        <v>90572.599974009237</v>
      </c>
      <c r="BD53" s="61">
        <f t="shared" si="52"/>
        <v>87015.520136948791</v>
      </c>
      <c r="BE53" s="61">
        <f t="shared" si="52"/>
        <v>83598.922716966277</v>
      </c>
      <c r="BF53" s="61">
        <f t="shared" si="52"/>
        <v>80317.248772761304</v>
      </c>
      <c r="BG53" s="61">
        <f t="shared" si="52"/>
        <v>77165.157215841333</v>
      </c>
      <c r="BH53" s="61">
        <f t="shared" si="52"/>
        <v>74137.516601875453</v>
      </c>
      <c r="BI53" s="61">
        <f t="shared" si="52"/>
        <v>71229.397196277088</v>
      </c>
      <c r="BJ53" s="61">
        <f t="shared" si="52"/>
        <v>68436.063308290439</v>
      </c>
      <c r="BK53" s="61">
        <f t="shared" si="52"/>
        <v>65752.965887614017</v>
      </c>
    </row>
    <row r="54" spans="1:63">
      <c r="A54" s="26" t="s">
        <v>48</v>
      </c>
      <c r="B54" s="18" t="s">
        <v>5</v>
      </c>
      <c r="C54" s="62">
        <f>C53</f>
        <v>-10530000</v>
      </c>
      <c r="D54" s="62">
        <f>C54+D53</f>
        <v>-9988093.7345013469</v>
      </c>
      <c r="E54" s="62">
        <f t="shared" ref="E54:BK54" si="53">D54+E53</f>
        <v>-9409448.4778263737</v>
      </c>
      <c r="F54" s="62">
        <f t="shared" si="53"/>
        <v>-8850180.0199651867</v>
      </c>
      <c r="G54" s="62">
        <f t="shared" si="53"/>
        <v>-8309779.3468945595</v>
      </c>
      <c r="H54" s="62">
        <f t="shared" si="53"/>
        <v>-7787737.9238305474</v>
      </c>
      <c r="I54" s="62">
        <f t="shared" si="53"/>
        <v>-7272920.4127279278</v>
      </c>
      <c r="J54" s="62">
        <f t="shared" si="53"/>
        <v>-6765833.8733298192</v>
      </c>
      <c r="K54" s="62">
        <f t="shared" si="53"/>
        <v>-6266909.0886064302</v>
      </c>
      <c r="L54" s="62">
        <f t="shared" si="53"/>
        <v>-5776508.0162968272</v>
      </c>
      <c r="M54" s="62">
        <f t="shared" si="53"/>
        <v>-5294930.5802861098</v>
      </c>
      <c r="N54" s="62">
        <f t="shared" si="53"/>
        <v>-4822420.8583894446</v>
      </c>
      <c r="O54" s="62">
        <f t="shared" si="53"/>
        <v>-4359172.7183421683</v>
      </c>
      <c r="P54" s="62">
        <f t="shared" si="53"/>
        <v>-3905334.9494213173</v>
      </c>
      <c r="Q54" s="62">
        <f t="shared" si="53"/>
        <v>-3461015.933115548</v>
      </c>
      <c r="R54" s="62">
        <f t="shared" si="53"/>
        <v>-3026287.8925871616</v>
      </c>
      <c r="S54" s="62">
        <f t="shared" si="53"/>
        <v>-2607806.6375982957</v>
      </c>
      <c r="T54" s="62">
        <f t="shared" si="53"/>
        <v>-2204989.0454537091</v>
      </c>
      <c r="U54" s="62">
        <f t="shared" si="53"/>
        <v>-1817270.7930718136</v>
      </c>
      <c r="V54" s="62">
        <f t="shared" si="53"/>
        <v>-1444105.9406788605</v>
      </c>
      <c r="W54" s="62">
        <f t="shared" si="53"/>
        <v>-1084966.5062533314</v>
      </c>
      <c r="X54" s="62">
        <f t="shared" si="53"/>
        <v>-770783.60568144603</v>
      </c>
      <c r="Y54" s="62">
        <f t="shared" si="53"/>
        <v>-468932.79477250244</v>
      </c>
      <c r="Z54" s="62">
        <f t="shared" si="53"/>
        <v>-178935.24184306344</v>
      </c>
      <c r="AA54" s="62">
        <f t="shared" si="53"/>
        <v>99670.005625780439</v>
      </c>
      <c r="AB54" s="62">
        <f t="shared" si="53"/>
        <v>367326.61488326709</v>
      </c>
      <c r="AC54" s="62">
        <f t="shared" si="53"/>
        <v>624461.5491995659</v>
      </c>
      <c r="AD54" s="62">
        <f t="shared" si="53"/>
        <v>871485.63607912522</v>
      </c>
      <c r="AE54" s="62">
        <f t="shared" si="53"/>
        <v>1108794.1220249617</v>
      </c>
      <c r="AF54" s="62">
        <f t="shared" si="53"/>
        <v>1336767.2135725217</v>
      </c>
      <c r="AG54" s="62">
        <f t="shared" si="53"/>
        <v>-104686.15495297941</v>
      </c>
      <c r="AH54" s="62">
        <f t="shared" si="53"/>
        <v>112098.25338534761</v>
      </c>
      <c r="AI54" s="62">
        <f t="shared" si="53"/>
        <v>328664.10230479471</v>
      </c>
      <c r="AJ54" s="62">
        <f t="shared" si="53"/>
        <v>536456.80775246967</v>
      </c>
      <c r="AK54" s="62">
        <f t="shared" si="53"/>
        <v>735835.33165958081</v>
      </c>
      <c r="AL54" s="62">
        <f t="shared" si="53"/>
        <v>927143.92471432267</v>
      </c>
      <c r="AM54" s="62">
        <f t="shared" si="53"/>
        <v>1110712.7175926336</v>
      </c>
      <c r="AN54" s="62">
        <f t="shared" si="53"/>
        <v>1286858.2900528698</v>
      </c>
      <c r="AO54" s="62">
        <f t="shared" si="53"/>
        <v>1455884.2185535729</v>
      </c>
      <c r="AP54" s="62">
        <f t="shared" si="53"/>
        <v>1618081.6030511209</v>
      </c>
      <c r="AQ54" s="62">
        <f t="shared" si="53"/>
        <v>1773729.573629542</v>
      </c>
      <c r="AR54" s="62">
        <f t="shared" si="53"/>
        <v>1923095.7776084067</v>
      </c>
      <c r="AS54" s="62">
        <f t="shared" si="53"/>
        <v>2066436.8477667496</v>
      </c>
      <c r="AT54" s="62">
        <f t="shared" si="53"/>
        <v>2203998.8523116405</v>
      </c>
      <c r="AU54" s="62">
        <f t="shared" si="53"/>
        <v>2336017.7272095107</v>
      </c>
      <c r="AV54" s="62">
        <f t="shared" si="53"/>
        <v>2462719.6914868457</v>
      </c>
      <c r="AW54" s="62">
        <f t="shared" si="53"/>
        <v>2584321.6460945318</v>
      </c>
      <c r="AX54" s="62">
        <f t="shared" si="53"/>
        <v>2701031.5569171445</v>
      </c>
      <c r="AY54" s="62">
        <f t="shared" si="53"/>
        <v>2813048.8224949189</v>
      </c>
      <c r="AZ54" s="62">
        <f t="shared" si="53"/>
        <v>2920564.627012162</v>
      </c>
      <c r="BA54" s="62">
        <f t="shared" si="53"/>
        <v>3023762.2790915682</v>
      </c>
      <c r="BB54" s="62">
        <f t="shared" si="53"/>
        <v>3118038.226602125</v>
      </c>
      <c r="BC54" s="62">
        <f t="shared" si="53"/>
        <v>3208610.8265761342</v>
      </c>
      <c r="BD54" s="62">
        <f t="shared" si="53"/>
        <v>3295626.3467130829</v>
      </c>
      <c r="BE54" s="62">
        <f t="shared" si="53"/>
        <v>3379225.2694300492</v>
      </c>
      <c r="BF54" s="62">
        <f t="shared" si="53"/>
        <v>3459542.5182028105</v>
      </c>
      <c r="BG54" s="62">
        <f t="shared" si="53"/>
        <v>3536707.6754186517</v>
      </c>
      <c r="BH54" s="62">
        <f t="shared" si="53"/>
        <v>3610845.1920205271</v>
      </c>
      <c r="BI54" s="62">
        <f t="shared" si="53"/>
        <v>3682074.5892168041</v>
      </c>
      <c r="BJ54" s="62">
        <f t="shared" si="53"/>
        <v>3750510.6525250943</v>
      </c>
      <c r="BK54" s="62">
        <f t="shared" si="53"/>
        <v>3816263.6184127084</v>
      </c>
    </row>
    <row r="56" spans="1:63">
      <c r="A56" s="43" t="s">
        <v>58</v>
      </c>
      <c r="B56" s="68">
        <f>IRR(C51:BK51)</f>
        <v>7.9221931348988001E-2</v>
      </c>
    </row>
    <row r="57" spans="1:63">
      <c r="A57" s="44"/>
    </row>
    <row r="58" spans="1:63">
      <c r="A58" s="35"/>
    </row>
    <row r="59" spans="1:63">
      <c r="A59" s="35"/>
    </row>
    <row r="60" spans="1:63">
      <c r="D60" s="9"/>
    </row>
    <row r="61" spans="1:63">
      <c r="D61" s="9"/>
      <c r="H61" s="9"/>
    </row>
    <row r="62" spans="1:63">
      <c r="D62" s="9"/>
    </row>
    <row r="63" spans="1:63">
      <c r="D63" s="9"/>
    </row>
    <row r="64" spans="1:63">
      <c r="D64" s="9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57"/>
  <sheetViews>
    <sheetView topLeftCell="A34" workbookViewId="0">
      <selection activeCell="C60" sqref="C60"/>
    </sheetView>
  </sheetViews>
  <sheetFormatPr defaultRowHeight="15"/>
  <cols>
    <col min="1" max="1" width="36" bestFit="1" customWidth="1"/>
    <col min="2" max="2" width="10.7109375" bestFit="1" customWidth="1"/>
    <col min="3" max="3" width="18" bestFit="1" customWidth="1"/>
    <col min="4" max="13" width="15.42578125" bestFit="1" customWidth="1"/>
    <col min="14" max="47" width="16.42578125" bestFit="1" customWidth="1"/>
    <col min="48" max="63" width="17.5703125" bestFit="1" customWidth="1"/>
  </cols>
  <sheetData>
    <row r="1" spans="1:63" ht="15.75" thickBot="1">
      <c r="A1" s="3" t="s">
        <v>33</v>
      </c>
      <c r="B1" s="4" t="s">
        <v>0</v>
      </c>
      <c r="C1" s="6">
        <v>0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</row>
    <row r="2" spans="1:63">
      <c r="A2" s="1" t="s">
        <v>3</v>
      </c>
      <c r="B2" t="s">
        <v>4</v>
      </c>
      <c r="C2" s="46">
        <v>11856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46">
        <f>10000*(1+(AG5/100))^AG1</f>
        <v>18113.615841033534</v>
      </c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1:63">
      <c r="A3" s="1" t="s">
        <v>2</v>
      </c>
      <c r="B3" t="s">
        <v>5</v>
      </c>
      <c r="C3" s="46">
        <f>300*C2</f>
        <v>3556800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46">
        <f>300*AG2</f>
        <v>5434084.75231006</v>
      </c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1:63">
      <c r="A4" s="1" t="s">
        <v>59</v>
      </c>
      <c r="B4" t="s">
        <v>7</v>
      </c>
      <c r="C4" s="5">
        <v>6</v>
      </c>
      <c r="D4" s="5">
        <f>C4</f>
        <v>6</v>
      </c>
      <c r="E4" s="5">
        <f t="shared" ref="E4:BK4" si="0">D4</f>
        <v>6</v>
      </c>
      <c r="F4" s="5">
        <f t="shared" si="0"/>
        <v>6</v>
      </c>
      <c r="G4" s="5">
        <f t="shared" si="0"/>
        <v>6</v>
      </c>
      <c r="H4" s="5">
        <f t="shared" si="0"/>
        <v>6</v>
      </c>
      <c r="I4" s="5">
        <f t="shared" si="0"/>
        <v>6</v>
      </c>
      <c r="J4" s="5">
        <f t="shared" si="0"/>
        <v>6</v>
      </c>
      <c r="K4" s="5">
        <f t="shared" si="0"/>
        <v>6</v>
      </c>
      <c r="L4" s="5">
        <f t="shared" si="0"/>
        <v>6</v>
      </c>
      <c r="M4" s="5">
        <f t="shared" si="0"/>
        <v>6</v>
      </c>
      <c r="N4" s="5">
        <f t="shared" si="0"/>
        <v>6</v>
      </c>
      <c r="O4" s="5">
        <f t="shared" si="0"/>
        <v>6</v>
      </c>
      <c r="P4" s="5">
        <f t="shared" si="0"/>
        <v>6</v>
      </c>
      <c r="Q4" s="5">
        <f t="shared" si="0"/>
        <v>6</v>
      </c>
      <c r="R4" s="5">
        <f t="shared" si="0"/>
        <v>6</v>
      </c>
      <c r="S4" s="5">
        <f t="shared" si="0"/>
        <v>6</v>
      </c>
      <c r="T4" s="5">
        <f t="shared" si="0"/>
        <v>6</v>
      </c>
      <c r="U4" s="5">
        <f t="shared" si="0"/>
        <v>6</v>
      </c>
      <c r="V4" s="5">
        <f t="shared" si="0"/>
        <v>6</v>
      </c>
      <c r="W4" s="5">
        <f t="shared" si="0"/>
        <v>6</v>
      </c>
      <c r="X4" s="5">
        <f t="shared" si="0"/>
        <v>6</v>
      </c>
      <c r="Y4" s="5">
        <f t="shared" si="0"/>
        <v>6</v>
      </c>
      <c r="Z4" s="5">
        <f t="shared" si="0"/>
        <v>6</v>
      </c>
      <c r="AA4" s="5">
        <f t="shared" si="0"/>
        <v>6</v>
      </c>
      <c r="AB4" s="5">
        <f t="shared" si="0"/>
        <v>6</v>
      </c>
      <c r="AC4" s="5">
        <f t="shared" si="0"/>
        <v>6</v>
      </c>
      <c r="AD4" s="5">
        <f t="shared" si="0"/>
        <v>6</v>
      </c>
      <c r="AE4" s="5">
        <f t="shared" si="0"/>
        <v>6</v>
      </c>
      <c r="AF4" s="5">
        <f t="shared" si="0"/>
        <v>6</v>
      </c>
      <c r="AG4" s="5">
        <f t="shared" si="0"/>
        <v>6</v>
      </c>
      <c r="AH4" s="5">
        <f t="shared" si="0"/>
        <v>6</v>
      </c>
      <c r="AI4" s="5">
        <f t="shared" si="0"/>
        <v>6</v>
      </c>
      <c r="AJ4" s="5">
        <f t="shared" si="0"/>
        <v>6</v>
      </c>
      <c r="AK4" s="5">
        <f t="shared" si="0"/>
        <v>6</v>
      </c>
      <c r="AL4" s="5">
        <f t="shared" si="0"/>
        <v>6</v>
      </c>
      <c r="AM4" s="5">
        <f t="shared" si="0"/>
        <v>6</v>
      </c>
      <c r="AN4" s="5">
        <f t="shared" si="0"/>
        <v>6</v>
      </c>
      <c r="AO4" s="5">
        <f t="shared" si="0"/>
        <v>6</v>
      </c>
      <c r="AP4" s="5">
        <f t="shared" si="0"/>
        <v>6</v>
      </c>
      <c r="AQ4" s="5">
        <f t="shared" si="0"/>
        <v>6</v>
      </c>
      <c r="AR4" s="5">
        <f t="shared" si="0"/>
        <v>6</v>
      </c>
      <c r="AS4" s="5">
        <f t="shared" si="0"/>
        <v>6</v>
      </c>
      <c r="AT4" s="5">
        <f t="shared" si="0"/>
        <v>6</v>
      </c>
      <c r="AU4" s="5">
        <f t="shared" si="0"/>
        <v>6</v>
      </c>
      <c r="AV4" s="5">
        <f t="shared" si="0"/>
        <v>6</v>
      </c>
      <c r="AW4" s="5">
        <f t="shared" si="0"/>
        <v>6</v>
      </c>
      <c r="AX4" s="5">
        <f t="shared" si="0"/>
        <v>6</v>
      </c>
      <c r="AY4" s="5">
        <f t="shared" si="0"/>
        <v>6</v>
      </c>
      <c r="AZ4" s="5">
        <f t="shared" si="0"/>
        <v>6</v>
      </c>
      <c r="BA4" s="5">
        <f t="shared" si="0"/>
        <v>6</v>
      </c>
      <c r="BB4" s="5">
        <f t="shared" si="0"/>
        <v>6</v>
      </c>
      <c r="BC4" s="5">
        <f t="shared" si="0"/>
        <v>6</v>
      </c>
      <c r="BD4" s="5">
        <f t="shared" si="0"/>
        <v>6</v>
      </c>
      <c r="BE4" s="5">
        <f t="shared" si="0"/>
        <v>6</v>
      </c>
      <c r="BF4" s="5">
        <f t="shared" si="0"/>
        <v>6</v>
      </c>
      <c r="BG4" s="5">
        <f t="shared" si="0"/>
        <v>6</v>
      </c>
      <c r="BH4" s="5">
        <f t="shared" si="0"/>
        <v>6</v>
      </c>
      <c r="BI4" s="5">
        <f t="shared" si="0"/>
        <v>6</v>
      </c>
      <c r="BJ4" s="5">
        <f t="shared" si="0"/>
        <v>6</v>
      </c>
      <c r="BK4" s="5">
        <f t="shared" si="0"/>
        <v>6</v>
      </c>
    </row>
    <row r="5" spans="1:63" ht="15.75" thickBot="1">
      <c r="A5" s="10" t="s">
        <v>6</v>
      </c>
      <c r="B5" s="4" t="s">
        <v>7</v>
      </c>
      <c r="C5" s="11">
        <v>2</v>
      </c>
      <c r="D5" s="11">
        <f>C5</f>
        <v>2</v>
      </c>
      <c r="E5" s="11">
        <f t="shared" ref="E5:BK5" si="1">D5</f>
        <v>2</v>
      </c>
      <c r="F5" s="11">
        <f t="shared" si="1"/>
        <v>2</v>
      </c>
      <c r="G5" s="11">
        <f t="shared" si="1"/>
        <v>2</v>
      </c>
      <c r="H5" s="11">
        <f t="shared" si="1"/>
        <v>2</v>
      </c>
      <c r="I5" s="11">
        <f t="shared" si="1"/>
        <v>2</v>
      </c>
      <c r="J5" s="11">
        <f t="shared" si="1"/>
        <v>2</v>
      </c>
      <c r="K5" s="11">
        <f t="shared" si="1"/>
        <v>2</v>
      </c>
      <c r="L5" s="11">
        <f t="shared" si="1"/>
        <v>2</v>
      </c>
      <c r="M5" s="11">
        <f t="shared" si="1"/>
        <v>2</v>
      </c>
      <c r="N5" s="11">
        <f t="shared" si="1"/>
        <v>2</v>
      </c>
      <c r="O5" s="11">
        <f t="shared" si="1"/>
        <v>2</v>
      </c>
      <c r="P5" s="11">
        <f t="shared" si="1"/>
        <v>2</v>
      </c>
      <c r="Q5" s="11">
        <f t="shared" si="1"/>
        <v>2</v>
      </c>
      <c r="R5" s="11">
        <f t="shared" si="1"/>
        <v>2</v>
      </c>
      <c r="S5" s="11">
        <f t="shared" si="1"/>
        <v>2</v>
      </c>
      <c r="T5" s="11">
        <f t="shared" si="1"/>
        <v>2</v>
      </c>
      <c r="U5" s="11">
        <f t="shared" si="1"/>
        <v>2</v>
      </c>
      <c r="V5" s="11">
        <f t="shared" si="1"/>
        <v>2</v>
      </c>
      <c r="W5" s="11">
        <f t="shared" si="1"/>
        <v>2</v>
      </c>
      <c r="X5" s="11">
        <f t="shared" si="1"/>
        <v>2</v>
      </c>
      <c r="Y5" s="11">
        <f t="shared" si="1"/>
        <v>2</v>
      </c>
      <c r="Z5" s="11">
        <f t="shared" si="1"/>
        <v>2</v>
      </c>
      <c r="AA5" s="11">
        <f t="shared" si="1"/>
        <v>2</v>
      </c>
      <c r="AB5" s="11">
        <f t="shared" si="1"/>
        <v>2</v>
      </c>
      <c r="AC5" s="11">
        <f t="shared" si="1"/>
        <v>2</v>
      </c>
      <c r="AD5" s="11">
        <f t="shared" si="1"/>
        <v>2</v>
      </c>
      <c r="AE5" s="11">
        <f t="shared" si="1"/>
        <v>2</v>
      </c>
      <c r="AF5" s="11">
        <f t="shared" si="1"/>
        <v>2</v>
      </c>
      <c r="AG5" s="11">
        <f t="shared" si="1"/>
        <v>2</v>
      </c>
      <c r="AH5" s="11">
        <f t="shared" si="1"/>
        <v>2</v>
      </c>
      <c r="AI5" s="11">
        <f t="shared" si="1"/>
        <v>2</v>
      </c>
      <c r="AJ5" s="11">
        <f t="shared" si="1"/>
        <v>2</v>
      </c>
      <c r="AK5" s="11">
        <f t="shared" si="1"/>
        <v>2</v>
      </c>
      <c r="AL5" s="11">
        <f t="shared" si="1"/>
        <v>2</v>
      </c>
      <c r="AM5" s="11">
        <f t="shared" si="1"/>
        <v>2</v>
      </c>
      <c r="AN5" s="11">
        <f t="shared" si="1"/>
        <v>2</v>
      </c>
      <c r="AO5" s="11">
        <f t="shared" si="1"/>
        <v>2</v>
      </c>
      <c r="AP5" s="11">
        <f t="shared" si="1"/>
        <v>2</v>
      </c>
      <c r="AQ5" s="11">
        <f t="shared" si="1"/>
        <v>2</v>
      </c>
      <c r="AR5" s="11">
        <f t="shared" si="1"/>
        <v>2</v>
      </c>
      <c r="AS5" s="11">
        <f t="shared" si="1"/>
        <v>2</v>
      </c>
      <c r="AT5" s="11">
        <f t="shared" si="1"/>
        <v>2</v>
      </c>
      <c r="AU5" s="11">
        <f t="shared" si="1"/>
        <v>2</v>
      </c>
      <c r="AV5" s="11">
        <f t="shared" si="1"/>
        <v>2</v>
      </c>
      <c r="AW5" s="11">
        <f t="shared" si="1"/>
        <v>2</v>
      </c>
      <c r="AX5" s="11">
        <f t="shared" si="1"/>
        <v>2</v>
      </c>
      <c r="AY5" s="11">
        <f t="shared" si="1"/>
        <v>2</v>
      </c>
      <c r="AZ5" s="11">
        <f t="shared" si="1"/>
        <v>2</v>
      </c>
      <c r="BA5" s="11">
        <f t="shared" si="1"/>
        <v>2</v>
      </c>
      <c r="BB5" s="11">
        <f t="shared" si="1"/>
        <v>2</v>
      </c>
      <c r="BC5" s="11">
        <f t="shared" si="1"/>
        <v>2</v>
      </c>
      <c r="BD5" s="11">
        <f t="shared" si="1"/>
        <v>2</v>
      </c>
      <c r="BE5" s="11">
        <f t="shared" si="1"/>
        <v>2</v>
      </c>
      <c r="BF5" s="11">
        <f t="shared" si="1"/>
        <v>2</v>
      </c>
      <c r="BG5" s="11">
        <f t="shared" si="1"/>
        <v>2</v>
      </c>
      <c r="BH5" s="11">
        <f t="shared" si="1"/>
        <v>2</v>
      </c>
      <c r="BI5" s="11">
        <f t="shared" si="1"/>
        <v>2</v>
      </c>
      <c r="BJ5" s="11">
        <f t="shared" si="1"/>
        <v>2</v>
      </c>
      <c r="BK5" s="11">
        <f t="shared" si="1"/>
        <v>2</v>
      </c>
    </row>
    <row r="6" spans="1:63">
      <c r="A6" s="2" t="s">
        <v>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</row>
    <row r="7" spans="1:63">
      <c r="A7" s="1" t="s">
        <v>55</v>
      </c>
      <c r="B7" t="s">
        <v>9</v>
      </c>
      <c r="C7" s="5">
        <v>0</v>
      </c>
      <c r="D7" s="46">
        <v>506</v>
      </c>
      <c r="E7" s="46">
        <f t="shared" ref="E7:BK7" si="2">D7*(1+(E8/100))</f>
        <v>516.12</v>
      </c>
      <c r="F7" s="46">
        <f t="shared" si="2"/>
        <v>526.44240000000002</v>
      </c>
      <c r="G7" s="46">
        <f t="shared" si="2"/>
        <v>536.97124800000006</v>
      </c>
      <c r="H7" s="46">
        <f t="shared" si="2"/>
        <v>547.71067296000012</v>
      </c>
      <c r="I7" s="46">
        <f t="shared" si="2"/>
        <v>558.66488641920012</v>
      </c>
      <c r="J7" s="46">
        <f t="shared" si="2"/>
        <v>569.83818414758412</v>
      </c>
      <c r="K7" s="46">
        <f t="shared" si="2"/>
        <v>581.23494783053582</v>
      </c>
      <c r="L7" s="46">
        <f t="shared" si="2"/>
        <v>592.85964678714652</v>
      </c>
      <c r="M7" s="46">
        <f t="shared" si="2"/>
        <v>604.7168397228894</v>
      </c>
      <c r="N7" s="46">
        <f t="shared" si="2"/>
        <v>616.81117651734723</v>
      </c>
      <c r="O7" s="46">
        <f t="shared" si="2"/>
        <v>629.14740004769419</v>
      </c>
      <c r="P7" s="46">
        <f t="shared" si="2"/>
        <v>641.73034804864812</v>
      </c>
      <c r="Q7" s="46">
        <f t="shared" si="2"/>
        <v>654.56495500962114</v>
      </c>
      <c r="R7" s="46">
        <f t="shared" si="2"/>
        <v>667.65625410981363</v>
      </c>
      <c r="S7" s="46">
        <f t="shared" si="2"/>
        <v>681.00937919200987</v>
      </c>
      <c r="T7" s="46">
        <f t="shared" si="2"/>
        <v>694.62956677585009</v>
      </c>
      <c r="U7" s="46">
        <f t="shared" si="2"/>
        <v>708.52215811136716</v>
      </c>
      <c r="V7" s="46">
        <f t="shared" si="2"/>
        <v>722.69260127359451</v>
      </c>
      <c r="W7" s="46">
        <f t="shared" si="2"/>
        <v>737.14645329906637</v>
      </c>
      <c r="X7" s="46">
        <f t="shared" si="2"/>
        <v>751.88938236504771</v>
      </c>
      <c r="Y7" s="46">
        <f t="shared" si="2"/>
        <v>766.92717001234871</v>
      </c>
      <c r="Z7" s="46">
        <f t="shared" si="2"/>
        <v>782.26571341259569</v>
      </c>
      <c r="AA7" s="46">
        <f t="shared" si="2"/>
        <v>797.91102768084761</v>
      </c>
      <c r="AB7" s="46">
        <f t="shared" si="2"/>
        <v>813.86924823446452</v>
      </c>
      <c r="AC7" s="46">
        <f t="shared" si="2"/>
        <v>830.14663319915383</v>
      </c>
      <c r="AD7" s="46">
        <f t="shared" si="2"/>
        <v>846.74956586313692</v>
      </c>
      <c r="AE7" s="46">
        <f t="shared" si="2"/>
        <v>863.68455718039968</v>
      </c>
      <c r="AF7" s="46">
        <f t="shared" si="2"/>
        <v>880.95824832400774</v>
      </c>
      <c r="AG7" s="46">
        <f t="shared" si="2"/>
        <v>898.57741329048793</v>
      </c>
      <c r="AH7" s="46">
        <f t="shared" si="2"/>
        <v>916.54896155629774</v>
      </c>
      <c r="AI7" s="46">
        <f t="shared" si="2"/>
        <v>934.87994078742372</v>
      </c>
      <c r="AJ7" s="46">
        <f t="shared" si="2"/>
        <v>953.57753960317223</v>
      </c>
      <c r="AK7" s="46">
        <f t="shared" si="2"/>
        <v>972.6490903952357</v>
      </c>
      <c r="AL7" s="46">
        <f t="shared" si="2"/>
        <v>992.10207220314044</v>
      </c>
      <c r="AM7" s="46">
        <f t="shared" si="2"/>
        <v>1011.9441136472033</v>
      </c>
      <c r="AN7" s="46">
        <f t="shared" si="2"/>
        <v>1032.1829959201473</v>
      </c>
      <c r="AO7" s="46">
        <f t="shared" si="2"/>
        <v>1052.8266558385503</v>
      </c>
      <c r="AP7" s="46">
        <f t="shared" si="2"/>
        <v>1073.8831889553214</v>
      </c>
      <c r="AQ7" s="46">
        <f t="shared" si="2"/>
        <v>1095.3608527344279</v>
      </c>
      <c r="AR7" s="46">
        <f t="shared" si="2"/>
        <v>1117.2680697891165</v>
      </c>
      <c r="AS7" s="46">
        <f t="shared" si="2"/>
        <v>1139.6134311848989</v>
      </c>
      <c r="AT7" s="46">
        <f t="shared" si="2"/>
        <v>1162.4056998085969</v>
      </c>
      <c r="AU7" s="46">
        <f t="shared" si="2"/>
        <v>1185.6538138047688</v>
      </c>
      <c r="AV7" s="46">
        <f t="shared" si="2"/>
        <v>1209.3668900808641</v>
      </c>
      <c r="AW7" s="46">
        <f t="shared" si="2"/>
        <v>1233.5542278824814</v>
      </c>
      <c r="AX7" s="46">
        <f t="shared" si="2"/>
        <v>1258.2253124401311</v>
      </c>
      <c r="AY7" s="46">
        <f t="shared" si="2"/>
        <v>1283.3898186889337</v>
      </c>
      <c r="AZ7" s="46">
        <f t="shared" si="2"/>
        <v>1309.0576150627123</v>
      </c>
      <c r="BA7" s="46">
        <f t="shared" si="2"/>
        <v>1335.2387673639666</v>
      </c>
      <c r="BB7" s="46">
        <f t="shared" si="2"/>
        <v>1361.943542711246</v>
      </c>
      <c r="BC7" s="46">
        <f t="shared" si="2"/>
        <v>1389.1824135654708</v>
      </c>
      <c r="BD7" s="46">
        <f t="shared" si="2"/>
        <v>1416.9660618367802</v>
      </c>
      <c r="BE7" s="46">
        <f t="shared" si="2"/>
        <v>1445.3053830735159</v>
      </c>
      <c r="BF7" s="46">
        <f t="shared" si="2"/>
        <v>1474.2114907349862</v>
      </c>
      <c r="BG7" s="46">
        <f t="shared" si="2"/>
        <v>1503.695720549686</v>
      </c>
      <c r="BH7" s="46">
        <f t="shared" si="2"/>
        <v>1533.7696349606797</v>
      </c>
      <c r="BI7" s="46">
        <f t="shared" si="2"/>
        <v>1564.4450276598934</v>
      </c>
      <c r="BJ7" s="46">
        <f t="shared" si="2"/>
        <v>1595.7339282130913</v>
      </c>
      <c r="BK7" s="46">
        <f t="shared" si="2"/>
        <v>1627.6486067773531</v>
      </c>
    </row>
    <row r="8" spans="1:63">
      <c r="A8" s="1" t="s">
        <v>43</v>
      </c>
      <c r="B8" s="40" t="s">
        <v>44</v>
      </c>
      <c r="C8" s="5">
        <v>0</v>
      </c>
      <c r="D8" s="45">
        <v>2</v>
      </c>
      <c r="E8" s="45">
        <f t="shared" ref="E8:T9" si="3">D8</f>
        <v>2</v>
      </c>
      <c r="F8" s="45">
        <f t="shared" si="3"/>
        <v>2</v>
      </c>
      <c r="G8" s="45">
        <f t="shared" si="3"/>
        <v>2</v>
      </c>
      <c r="H8" s="45">
        <v>2</v>
      </c>
      <c r="I8" s="45">
        <v>2</v>
      </c>
      <c r="J8" s="45">
        <f t="shared" si="3"/>
        <v>2</v>
      </c>
      <c r="K8" s="45">
        <f t="shared" si="3"/>
        <v>2</v>
      </c>
      <c r="L8" s="45">
        <f t="shared" si="3"/>
        <v>2</v>
      </c>
      <c r="M8" s="45">
        <f t="shared" si="3"/>
        <v>2</v>
      </c>
      <c r="N8" s="45">
        <f t="shared" si="3"/>
        <v>2</v>
      </c>
      <c r="O8" s="45">
        <f t="shared" si="3"/>
        <v>2</v>
      </c>
      <c r="P8" s="45">
        <f t="shared" si="3"/>
        <v>2</v>
      </c>
      <c r="Q8" s="45">
        <f t="shared" si="3"/>
        <v>2</v>
      </c>
      <c r="R8" s="45">
        <f t="shared" si="3"/>
        <v>2</v>
      </c>
      <c r="S8" s="45">
        <f t="shared" si="3"/>
        <v>2</v>
      </c>
      <c r="T8" s="45">
        <f t="shared" si="3"/>
        <v>2</v>
      </c>
      <c r="U8" s="45">
        <f t="shared" ref="U8:AJ8" si="4">T8</f>
        <v>2</v>
      </c>
      <c r="V8" s="45">
        <f t="shared" si="4"/>
        <v>2</v>
      </c>
      <c r="W8" s="45">
        <f t="shared" si="4"/>
        <v>2</v>
      </c>
      <c r="X8" s="45">
        <f t="shared" si="4"/>
        <v>2</v>
      </c>
      <c r="Y8" s="45">
        <f t="shared" si="4"/>
        <v>2</v>
      </c>
      <c r="Z8" s="45">
        <f t="shared" si="4"/>
        <v>2</v>
      </c>
      <c r="AA8" s="45">
        <f t="shared" si="4"/>
        <v>2</v>
      </c>
      <c r="AB8" s="45">
        <f t="shared" si="4"/>
        <v>2</v>
      </c>
      <c r="AC8" s="45">
        <f t="shared" si="4"/>
        <v>2</v>
      </c>
      <c r="AD8" s="45">
        <f t="shared" si="4"/>
        <v>2</v>
      </c>
      <c r="AE8" s="45">
        <f t="shared" si="4"/>
        <v>2</v>
      </c>
      <c r="AF8" s="45">
        <f t="shared" si="4"/>
        <v>2</v>
      </c>
      <c r="AG8" s="45">
        <f t="shared" si="4"/>
        <v>2</v>
      </c>
      <c r="AH8" s="45">
        <f t="shared" si="4"/>
        <v>2</v>
      </c>
      <c r="AI8" s="45">
        <f t="shared" si="4"/>
        <v>2</v>
      </c>
      <c r="AJ8" s="45">
        <f t="shared" si="4"/>
        <v>2</v>
      </c>
      <c r="AK8" s="45">
        <f t="shared" ref="AK8:AZ8" si="5">AJ8</f>
        <v>2</v>
      </c>
      <c r="AL8" s="45">
        <f t="shared" si="5"/>
        <v>2</v>
      </c>
      <c r="AM8" s="45">
        <f t="shared" si="5"/>
        <v>2</v>
      </c>
      <c r="AN8" s="45">
        <f t="shared" si="5"/>
        <v>2</v>
      </c>
      <c r="AO8" s="45">
        <f t="shared" si="5"/>
        <v>2</v>
      </c>
      <c r="AP8" s="45">
        <f t="shared" si="5"/>
        <v>2</v>
      </c>
      <c r="AQ8" s="45">
        <f t="shared" si="5"/>
        <v>2</v>
      </c>
      <c r="AR8" s="45">
        <f t="shared" si="5"/>
        <v>2</v>
      </c>
      <c r="AS8" s="45">
        <f t="shared" si="5"/>
        <v>2</v>
      </c>
      <c r="AT8" s="45">
        <f t="shared" si="5"/>
        <v>2</v>
      </c>
      <c r="AU8" s="45">
        <f t="shared" si="5"/>
        <v>2</v>
      </c>
      <c r="AV8" s="45">
        <f t="shared" si="5"/>
        <v>2</v>
      </c>
      <c r="AW8" s="45">
        <f t="shared" si="5"/>
        <v>2</v>
      </c>
      <c r="AX8" s="45">
        <f t="shared" si="5"/>
        <v>2</v>
      </c>
      <c r="AY8" s="45">
        <f t="shared" si="5"/>
        <v>2</v>
      </c>
      <c r="AZ8" s="45">
        <f t="shared" si="5"/>
        <v>2</v>
      </c>
      <c r="BA8" s="45">
        <f t="shared" ref="BA8:BK8" si="6">AZ8</f>
        <v>2</v>
      </c>
      <c r="BB8" s="45">
        <f t="shared" si="6"/>
        <v>2</v>
      </c>
      <c r="BC8" s="45">
        <f t="shared" si="6"/>
        <v>2</v>
      </c>
      <c r="BD8" s="45">
        <f t="shared" si="6"/>
        <v>2</v>
      </c>
      <c r="BE8" s="45">
        <f t="shared" si="6"/>
        <v>2</v>
      </c>
      <c r="BF8" s="45">
        <f t="shared" si="6"/>
        <v>2</v>
      </c>
      <c r="BG8" s="45">
        <f t="shared" si="6"/>
        <v>2</v>
      </c>
      <c r="BH8" s="45">
        <f t="shared" si="6"/>
        <v>2</v>
      </c>
      <c r="BI8" s="45">
        <f t="shared" si="6"/>
        <v>2</v>
      </c>
      <c r="BJ8" s="45">
        <f t="shared" si="6"/>
        <v>2</v>
      </c>
      <c r="BK8" s="45">
        <f t="shared" si="6"/>
        <v>2</v>
      </c>
    </row>
    <row r="9" spans="1:63">
      <c r="A9" s="1" t="s">
        <v>11</v>
      </c>
      <c r="B9" t="s">
        <v>12</v>
      </c>
      <c r="C9" s="5">
        <v>0</v>
      </c>
      <c r="D9" s="46">
        <v>340</v>
      </c>
      <c r="E9" s="46">
        <f t="shared" si="3"/>
        <v>340</v>
      </c>
      <c r="F9" s="46">
        <f t="shared" si="3"/>
        <v>340</v>
      </c>
      <c r="G9" s="46">
        <f t="shared" si="3"/>
        <v>340</v>
      </c>
      <c r="H9" s="46">
        <f t="shared" si="3"/>
        <v>340</v>
      </c>
      <c r="I9" s="46">
        <f t="shared" si="3"/>
        <v>340</v>
      </c>
      <c r="J9" s="46">
        <f t="shared" si="3"/>
        <v>340</v>
      </c>
      <c r="K9" s="46">
        <f t="shared" si="3"/>
        <v>340</v>
      </c>
      <c r="L9" s="46">
        <f t="shared" si="3"/>
        <v>340</v>
      </c>
      <c r="M9" s="46">
        <f t="shared" si="3"/>
        <v>340</v>
      </c>
      <c r="N9" s="46">
        <f t="shared" si="3"/>
        <v>340</v>
      </c>
      <c r="O9" s="46">
        <f t="shared" si="3"/>
        <v>340</v>
      </c>
      <c r="P9" s="46">
        <f t="shared" si="3"/>
        <v>340</v>
      </c>
      <c r="Q9" s="46">
        <f t="shared" si="3"/>
        <v>340</v>
      </c>
      <c r="R9" s="46">
        <f t="shared" si="3"/>
        <v>340</v>
      </c>
      <c r="S9" s="46">
        <f t="shared" ref="S9:BK9" si="7">R9</f>
        <v>340</v>
      </c>
      <c r="T9" s="46">
        <f t="shared" si="7"/>
        <v>340</v>
      </c>
      <c r="U9" s="46">
        <f t="shared" si="7"/>
        <v>340</v>
      </c>
      <c r="V9" s="46">
        <f t="shared" si="7"/>
        <v>340</v>
      </c>
      <c r="W9" s="46">
        <f t="shared" si="7"/>
        <v>340</v>
      </c>
      <c r="X9" s="46">
        <f t="shared" si="7"/>
        <v>340</v>
      </c>
      <c r="Y9" s="46">
        <f t="shared" si="7"/>
        <v>340</v>
      </c>
      <c r="Z9" s="46">
        <f t="shared" si="7"/>
        <v>340</v>
      </c>
      <c r="AA9" s="46">
        <f t="shared" si="7"/>
        <v>340</v>
      </c>
      <c r="AB9" s="46">
        <f t="shared" si="7"/>
        <v>340</v>
      </c>
      <c r="AC9" s="46">
        <f t="shared" si="7"/>
        <v>340</v>
      </c>
      <c r="AD9" s="46">
        <f t="shared" si="7"/>
        <v>340</v>
      </c>
      <c r="AE9" s="46">
        <f t="shared" si="7"/>
        <v>340</v>
      </c>
      <c r="AF9" s="46">
        <f t="shared" si="7"/>
        <v>340</v>
      </c>
      <c r="AG9" s="46">
        <f t="shared" si="7"/>
        <v>340</v>
      </c>
      <c r="AH9" s="46">
        <f t="shared" si="7"/>
        <v>340</v>
      </c>
      <c r="AI9" s="46">
        <f t="shared" si="7"/>
        <v>340</v>
      </c>
      <c r="AJ9" s="46">
        <f t="shared" si="7"/>
        <v>340</v>
      </c>
      <c r="AK9" s="46">
        <f t="shared" si="7"/>
        <v>340</v>
      </c>
      <c r="AL9" s="46">
        <f t="shared" si="7"/>
        <v>340</v>
      </c>
      <c r="AM9" s="46">
        <f t="shared" si="7"/>
        <v>340</v>
      </c>
      <c r="AN9" s="46">
        <f t="shared" si="7"/>
        <v>340</v>
      </c>
      <c r="AO9" s="46">
        <f t="shared" si="7"/>
        <v>340</v>
      </c>
      <c r="AP9" s="46">
        <f t="shared" si="7"/>
        <v>340</v>
      </c>
      <c r="AQ9" s="46">
        <f t="shared" si="7"/>
        <v>340</v>
      </c>
      <c r="AR9" s="46">
        <f t="shared" si="7"/>
        <v>340</v>
      </c>
      <c r="AS9" s="46">
        <f t="shared" si="7"/>
        <v>340</v>
      </c>
      <c r="AT9" s="46">
        <f t="shared" si="7"/>
        <v>340</v>
      </c>
      <c r="AU9" s="46">
        <f t="shared" si="7"/>
        <v>340</v>
      </c>
      <c r="AV9" s="46">
        <f t="shared" si="7"/>
        <v>340</v>
      </c>
      <c r="AW9" s="46">
        <f t="shared" si="7"/>
        <v>340</v>
      </c>
      <c r="AX9" s="46">
        <f t="shared" si="7"/>
        <v>340</v>
      </c>
      <c r="AY9" s="46">
        <f t="shared" si="7"/>
        <v>340</v>
      </c>
      <c r="AZ9" s="46">
        <f t="shared" si="7"/>
        <v>340</v>
      </c>
      <c r="BA9" s="46">
        <f t="shared" si="7"/>
        <v>340</v>
      </c>
      <c r="BB9" s="46">
        <f t="shared" si="7"/>
        <v>340</v>
      </c>
      <c r="BC9" s="46">
        <f t="shared" si="7"/>
        <v>340</v>
      </c>
      <c r="BD9" s="46">
        <f t="shared" si="7"/>
        <v>340</v>
      </c>
      <c r="BE9" s="46">
        <f t="shared" si="7"/>
        <v>340</v>
      </c>
      <c r="BF9" s="46">
        <f t="shared" si="7"/>
        <v>340</v>
      </c>
      <c r="BG9" s="46">
        <f t="shared" si="7"/>
        <v>340</v>
      </c>
      <c r="BH9" s="46">
        <f t="shared" si="7"/>
        <v>340</v>
      </c>
      <c r="BI9" s="46">
        <f t="shared" si="7"/>
        <v>340</v>
      </c>
      <c r="BJ9" s="46">
        <f t="shared" si="7"/>
        <v>340</v>
      </c>
      <c r="BK9" s="46">
        <f t="shared" si="7"/>
        <v>340</v>
      </c>
    </row>
    <row r="10" spans="1:63">
      <c r="A10" s="1" t="s">
        <v>53</v>
      </c>
      <c r="B10" t="s">
        <v>10</v>
      </c>
      <c r="C10" s="5">
        <v>0</v>
      </c>
      <c r="D10" s="48">
        <f>D9*24</f>
        <v>8160</v>
      </c>
      <c r="E10" s="48">
        <f t="shared" ref="E10:BK10" si="8">E9*24</f>
        <v>8160</v>
      </c>
      <c r="F10" s="48">
        <f t="shared" si="8"/>
        <v>8160</v>
      </c>
      <c r="G10" s="48">
        <f t="shared" si="8"/>
        <v>8160</v>
      </c>
      <c r="H10" s="48">
        <f t="shared" si="8"/>
        <v>8160</v>
      </c>
      <c r="I10" s="48">
        <f t="shared" si="8"/>
        <v>8160</v>
      </c>
      <c r="J10" s="48">
        <f t="shared" si="8"/>
        <v>8160</v>
      </c>
      <c r="K10" s="48">
        <f t="shared" si="8"/>
        <v>8160</v>
      </c>
      <c r="L10" s="48">
        <f t="shared" si="8"/>
        <v>8160</v>
      </c>
      <c r="M10" s="48">
        <f t="shared" si="8"/>
        <v>8160</v>
      </c>
      <c r="N10" s="48">
        <f t="shared" si="8"/>
        <v>8160</v>
      </c>
      <c r="O10" s="48">
        <f t="shared" si="8"/>
        <v>8160</v>
      </c>
      <c r="P10" s="48">
        <f t="shared" si="8"/>
        <v>8160</v>
      </c>
      <c r="Q10" s="48">
        <f t="shared" si="8"/>
        <v>8160</v>
      </c>
      <c r="R10" s="48">
        <f t="shared" si="8"/>
        <v>8160</v>
      </c>
      <c r="S10" s="48">
        <f t="shared" si="8"/>
        <v>8160</v>
      </c>
      <c r="T10" s="48">
        <f t="shared" si="8"/>
        <v>8160</v>
      </c>
      <c r="U10" s="48">
        <f t="shared" si="8"/>
        <v>8160</v>
      </c>
      <c r="V10" s="48">
        <f t="shared" si="8"/>
        <v>8160</v>
      </c>
      <c r="W10" s="48">
        <f t="shared" si="8"/>
        <v>8160</v>
      </c>
      <c r="X10" s="48">
        <f t="shared" si="8"/>
        <v>8160</v>
      </c>
      <c r="Y10" s="48">
        <f t="shared" si="8"/>
        <v>8160</v>
      </c>
      <c r="Z10" s="48">
        <f t="shared" si="8"/>
        <v>8160</v>
      </c>
      <c r="AA10" s="48">
        <f t="shared" si="8"/>
        <v>8160</v>
      </c>
      <c r="AB10" s="48">
        <f t="shared" si="8"/>
        <v>8160</v>
      </c>
      <c r="AC10" s="48">
        <f t="shared" si="8"/>
        <v>8160</v>
      </c>
      <c r="AD10" s="48">
        <f t="shared" si="8"/>
        <v>8160</v>
      </c>
      <c r="AE10" s="48">
        <f t="shared" si="8"/>
        <v>8160</v>
      </c>
      <c r="AF10" s="48">
        <f t="shared" si="8"/>
        <v>8160</v>
      </c>
      <c r="AG10" s="48">
        <f t="shared" si="8"/>
        <v>8160</v>
      </c>
      <c r="AH10" s="48">
        <f t="shared" si="8"/>
        <v>8160</v>
      </c>
      <c r="AI10" s="48">
        <f t="shared" si="8"/>
        <v>8160</v>
      </c>
      <c r="AJ10" s="48">
        <f t="shared" si="8"/>
        <v>8160</v>
      </c>
      <c r="AK10" s="48">
        <f t="shared" si="8"/>
        <v>8160</v>
      </c>
      <c r="AL10" s="48">
        <f t="shared" si="8"/>
        <v>8160</v>
      </c>
      <c r="AM10" s="48">
        <f t="shared" si="8"/>
        <v>8160</v>
      </c>
      <c r="AN10" s="48">
        <f t="shared" si="8"/>
        <v>8160</v>
      </c>
      <c r="AO10" s="48">
        <f t="shared" si="8"/>
        <v>8160</v>
      </c>
      <c r="AP10" s="48">
        <f t="shared" si="8"/>
        <v>8160</v>
      </c>
      <c r="AQ10" s="48">
        <f t="shared" si="8"/>
        <v>8160</v>
      </c>
      <c r="AR10" s="48">
        <f t="shared" si="8"/>
        <v>8160</v>
      </c>
      <c r="AS10" s="48">
        <f t="shared" si="8"/>
        <v>8160</v>
      </c>
      <c r="AT10" s="48">
        <f t="shared" si="8"/>
        <v>8160</v>
      </c>
      <c r="AU10" s="48">
        <f t="shared" si="8"/>
        <v>8160</v>
      </c>
      <c r="AV10" s="48">
        <f t="shared" si="8"/>
        <v>8160</v>
      </c>
      <c r="AW10" s="48">
        <f t="shared" si="8"/>
        <v>8160</v>
      </c>
      <c r="AX10" s="48">
        <f t="shared" si="8"/>
        <v>8160</v>
      </c>
      <c r="AY10" s="48">
        <f t="shared" si="8"/>
        <v>8160</v>
      </c>
      <c r="AZ10" s="48">
        <f t="shared" si="8"/>
        <v>8160</v>
      </c>
      <c r="BA10" s="48">
        <f t="shared" si="8"/>
        <v>8160</v>
      </c>
      <c r="BB10" s="48">
        <f t="shared" si="8"/>
        <v>8160</v>
      </c>
      <c r="BC10" s="48">
        <f t="shared" si="8"/>
        <v>8160</v>
      </c>
      <c r="BD10" s="48">
        <f t="shared" si="8"/>
        <v>8160</v>
      </c>
      <c r="BE10" s="48">
        <f t="shared" si="8"/>
        <v>8160</v>
      </c>
      <c r="BF10" s="48">
        <f t="shared" si="8"/>
        <v>8160</v>
      </c>
      <c r="BG10" s="48">
        <f t="shared" si="8"/>
        <v>8160</v>
      </c>
      <c r="BH10" s="48">
        <f t="shared" si="8"/>
        <v>8160</v>
      </c>
      <c r="BI10" s="48">
        <f t="shared" si="8"/>
        <v>8160</v>
      </c>
      <c r="BJ10" s="48">
        <f t="shared" si="8"/>
        <v>8160</v>
      </c>
      <c r="BK10" s="48">
        <f t="shared" si="8"/>
        <v>8160</v>
      </c>
    </row>
    <row r="11" spans="1:63">
      <c r="A11" s="1" t="s">
        <v>50</v>
      </c>
      <c r="B11" t="s">
        <v>51</v>
      </c>
      <c r="C11" s="5">
        <v>0</v>
      </c>
      <c r="D11" s="46">
        <v>150</v>
      </c>
      <c r="E11" s="46">
        <v>150</v>
      </c>
      <c r="F11" s="46">
        <v>150</v>
      </c>
      <c r="G11" s="46">
        <v>150</v>
      </c>
      <c r="H11" s="46">
        <v>150</v>
      </c>
      <c r="I11" s="46">
        <v>155</v>
      </c>
      <c r="J11" s="46">
        <v>160</v>
      </c>
      <c r="K11" s="46">
        <v>165</v>
      </c>
      <c r="L11" s="46">
        <v>170</v>
      </c>
      <c r="M11" s="46">
        <v>175</v>
      </c>
      <c r="N11" s="46">
        <v>180</v>
      </c>
      <c r="O11" s="46">
        <v>185</v>
      </c>
      <c r="P11" s="46">
        <v>190</v>
      </c>
      <c r="Q11" s="46">
        <v>195</v>
      </c>
      <c r="R11" s="46">
        <v>200</v>
      </c>
      <c r="S11" s="46">
        <v>200</v>
      </c>
      <c r="T11" s="46">
        <v>200</v>
      </c>
      <c r="U11" s="46">
        <v>200</v>
      </c>
      <c r="V11" s="46">
        <v>200</v>
      </c>
      <c r="W11" s="46">
        <v>200</v>
      </c>
      <c r="X11" s="46">
        <v>200</v>
      </c>
      <c r="Y11" s="46">
        <v>200</v>
      </c>
      <c r="Z11" s="46">
        <v>200</v>
      </c>
      <c r="AA11" s="46">
        <v>200</v>
      </c>
      <c r="AB11" s="46">
        <v>200</v>
      </c>
      <c r="AC11" s="46">
        <v>200</v>
      </c>
      <c r="AD11" s="46">
        <v>200</v>
      </c>
      <c r="AE11" s="46">
        <v>200</v>
      </c>
      <c r="AF11" s="46">
        <v>200</v>
      </c>
      <c r="AG11" s="46">
        <v>200</v>
      </c>
      <c r="AH11" s="46">
        <v>200</v>
      </c>
      <c r="AI11" s="46">
        <v>200</v>
      </c>
      <c r="AJ11" s="46">
        <v>200</v>
      </c>
      <c r="AK11" s="46">
        <v>200</v>
      </c>
      <c r="AL11" s="46">
        <v>200</v>
      </c>
      <c r="AM11" s="46">
        <v>200</v>
      </c>
      <c r="AN11" s="46">
        <v>200</v>
      </c>
      <c r="AO11" s="46">
        <v>200</v>
      </c>
      <c r="AP11" s="46">
        <v>200</v>
      </c>
      <c r="AQ11" s="46">
        <v>200</v>
      </c>
      <c r="AR11" s="46">
        <v>200</v>
      </c>
      <c r="AS11" s="46">
        <v>200</v>
      </c>
      <c r="AT11" s="46">
        <v>200</v>
      </c>
      <c r="AU11" s="46">
        <v>200</v>
      </c>
      <c r="AV11" s="46">
        <v>200</v>
      </c>
      <c r="AW11" s="46">
        <v>200</v>
      </c>
      <c r="AX11" s="46">
        <v>200</v>
      </c>
      <c r="AY11" s="46">
        <v>200</v>
      </c>
      <c r="AZ11" s="46">
        <v>200</v>
      </c>
      <c r="BA11" s="46">
        <v>200</v>
      </c>
      <c r="BB11" s="46">
        <v>200</v>
      </c>
      <c r="BC11" s="46">
        <v>200</v>
      </c>
      <c r="BD11" s="46">
        <v>200</v>
      </c>
      <c r="BE11" s="46">
        <v>200</v>
      </c>
      <c r="BF11" s="46">
        <v>200</v>
      </c>
      <c r="BG11" s="46">
        <v>200</v>
      </c>
      <c r="BH11" s="46">
        <v>200</v>
      </c>
      <c r="BI11" s="46">
        <v>200</v>
      </c>
      <c r="BJ11" s="46">
        <v>200</v>
      </c>
      <c r="BK11" s="46">
        <v>200</v>
      </c>
    </row>
    <row r="12" spans="1:63">
      <c r="A12" s="2" t="s">
        <v>54</v>
      </c>
      <c r="B12" s="7" t="s">
        <v>14</v>
      </c>
      <c r="C12" s="8">
        <v>0</v>
      </c>
      <c r="D12" s="49">
        <f>D11*D10*D7/1000</f>
        <v>619344</v>
      </c>
      <c r="E12" s="49">
        <f t="shared" ref="E12:BK12" si="9">E11*E10*E7/1000</f>
        <v>631730.88</v>
      </c>
      <c r="F12" s="49">
        <f t="shared" si="9"/>
        <v>644365.4976</v>
      </c>
      <c r="G12" s="49">
        <f t="shared" si="9"/>
        <v>657252.80755200004</v>
      </c>
      <c r="H12" s="49">
        <f t="shared" si="9"/>
        <v>670397.86370304017</v>
      </c>
      <c r="I12" s="49">
        <f t="shared" si="9"/>
        <v>706599.34834300436</v>
      </c>
      <c r="J12" s="49">
        <f t="shared" si="9"/>
        <v>743980.73322308587</v>
      </c>
      <c r="K12" s="49">
        <f t="shared" si="9"/>
        <v>782574.73375903349</v>
      </c>
      <c r="L12" s="49">
        <f t="shared" si="9"/>
        <v>822414.90202312975</v>
      </c>
      <c r="M12" s="49">
        <f t="shared" si="9"/>
        <v>863535.64712428604</v>
      </c>
      <c r="N12" s="49">
        <f t="shared" si="9"/>
        <v>905972.25606867962</v>
      </c>
      <c r="O12" s="49">
        <f t="shared" si="9"/>
        <v>949760.91511199914</v>
      </c>
      <c r="P12" s="49">
        <f t="shared" si="9"/>
        <v>994938.73161462403</v>
      </c>
      <c r="Q12" s="49">
        <f t="shared" si="9"/>
        <v>1041543.7564113091</v>
      </c>
      <c r="R12" s="49">
        <f t="shared" si="9"/>
        <v>1089615.0067072157</v>
      </c>
      <c r="S12" s="49">
        <f t="shared" si="9"/>
        <v>1111407.3068413602</v>
      </c>
      <c r="T12" s="49">
        <f t="shared" si="9"/>
        <v>1133635.4529781872</v>
      </c>
      <c r="U12" s="49">
        <f t="shared" si="9"/>
        <v>1156308.1620377512</v>
      </c>
      <c r="V12" s="49">
        <f t="shared" si="9"/>
        <v>1179434.3252785064</v>
      </c>
      <c r="W12" s="49">
        <f t="shared" si="9"/>
        <v>1203023.0117840762</v>
      </c>
      <c r="X12" s="49">
        <f t="shared" si="9"/>
        <v>1227083.4720197578</v>
      </c>
      <c r="Y12" s="49">
        <f t="shared" si="9"/>
        <v>1251625.141460153</v>
      </c>
      <c r="Z12" s="49">
        <f t="shared" si="9"/>
        <v>1276657.6442893562</v>
      </c>
      <c r="AA12" s="49">
        <f t="shared" si="9"/>
        <v>1302190.7971751431</v>
      </c>
      <c r="AB12" s="49">
        <f t="shared" si="9"/>
        <v>1328234.6131186462</v>
      </c>
      <c r="AC12" s="49">
        <f t="shared" si="9"/>
        <v>1354799.3053810191</v>
      </c>
      <c r="AD12" s="49">
        <f t="shared" si="9"/>
        <v>1381895.2914886393</v>
      </c>
      <c r="AE12" s="49">
        <f t="shared" si="9"/>
        <v>1409533.1973184124</v>
      </c>
      <c r="AF12" s="49">
        <f t="shared" si="9"/>
        <v>1437723.8612647806</v>
      </c>
      <c r="AG12" s="49">
        <f t="shared" si="9"/>
        <v>1466478.3384900764</v>
      </c>
      <c r="AH12" s="49">
        <f t="shared" si="9"/>
        <v>1495807.9052598779</v>
      </c>
      <c r="AI12" s="49">
        <f t="shared" si="9"/>
        <v>1525724.0633650755</v>
      </c>
      <c r="AJ12" s="49">
        <f t="shared" si="9"/>
        <v>1556238.5446323771</v>
      </c>
      <c r="AK12" s="49">
        <f t="shared" si="9"/>
        <v>1587363.3155250247</v>
      </c>
      <c r="AL12" s="49">
        <f t="shared" si="9"/>
        <v>1619110.5818355253</v>
      </c>
      <c r="AM12" s="49">
        <f t="shared" si="9"/>
        <v>1651492.7934722358</v>
      </c>
      <c r="AN12" s="49">
        <f t="shared" si="9"/>
        <v>1684522.6493416803</v>
      </c>
      <c r="AO12" s="49">
        <f t="shared" si="9"/>
        <v>1718213.1023285142</v>
      </c>
      <c r="AP12" s="49">
        <f t="shared" si="9"/>
        <v>1752577.3643750846</v>
      </c>
      <c r="AQ12" s="49">
        <f t="shared" si="9"/>
        <v>1787628.9116625865</v>
      </c>
      <c r="AR12" s="49">
        <f t="shared" si="9"/>
        <v>1823381.4898958381</v>
      </c>
      <c r="AS12" s="49">
        <f t="shared" si="9"/>
        <v>1859849.1196937549</v>
      </c>
      <c r="AT12" s="49">
        <f t="shared" si="9"/>
        <v>1897046.10208763</v>
      </c>
      <c r="AU12" s="49">
        <f t="shared" si="9"/>
        <v>1934987.0241293826</v>
      </c>
      <c r="AV12" s="49">
        <f t="shared" si="9"/>
        <v>1973686.7646119702</v>
      </c>
      <c r="AW12" s="49">
        <f t="shared" si="9"/>
        <v>2013160.4999042095</v>
      </c>
      <c r="AX12" s="49">
        <f t="shared" si="9"/>
        <v>2053423.709902294</v>
      </c>
      <c r="AY12" s="49">
        <f t="shared" si="9"/>
        <v>2094492.1841003399</v>
      </c>
      <c r="AZ12" s="49">
        <f t="shared" si="9"/>
        <v>2136382.0277823466</v>
      </c>
      <c r="BA12" s="49">
        <f t="shared" si="9"/>
        <v>2179109.6683379938</v>
      </c>
      <c r="BB12" s="49">
        <f t="shared" si="9"/>
        <v>2222691.8617047532</v>
      </c>
      <c r="BC12" s="49">
        <f t="shared" si="9"/>
        <v>2267145.6989388485</v>
      </c>
      <c r="BD12" s="49">
        <f t="shared" si="9"/>
        <v>2312488.6129176253</v>
      </c>
      <c r="BE12" s="49">
        <f t="shared" si="9"/>
        <v>2358738.3851759783</v>
      </c>
      <c r="BF12" s="49">
        <f t="shared" si="9"/>
        <v>2405913.1528794975</v>
      </c>
      <c r="BG12" s="49">
        <f t="shared" si="9"/>
        <v>2454031.4159370875</v>
      </c>
      <c r="BH12" s="49">
        <f t="shared" si="9"/>
        <v>2503112.0442558294</v>
      </c>
      <c r="BI12" s="49">
        <f t="shared" si="9"/>
        <v>2553174.285140946</v>
      </c>
      <c r="BJ12" s="49">
        <f t="shared" si="9"/>
        <v>2604237.7708437648</v>
      </c>
      <c r="BK12" s="49">
        <f t="shared" si="9"/>
        <v>2656322.52626064</v>
      </c>
    </row>
    <row r="13" spans="1:63" s="32" customFormat="1">
      <c r="A13" s="33" t="s">
        <v>38</v>
      </c>
      <c r="B13" s="32" t="s">
        <v>9</v>
      </c>
      <c r="C13" s="20">
        <v>0</v>
      </c>
      <c r="D13" s="50">
        <v>1200</v>
      </c>
      <c r="E13" s="50">
        <f t="shared" ref="E13:BK13" si="10">D13*(1+(E14/100))</f>
        <v>1224</v>
      </c>
      <c r="F13" s="50">
        <f t="shared" si="10"/>
        <v>1248.48</v>
      </c>
      <c r="G13" s="50">
        <f t="shared" si="10"/>
        <v>1273.4496000000001</v>
      </c>
      <c r="H13" s="50">
        <f t="shared" si="10"/>
        <v>1298.9185920000002</v>
      </c>
      <c r="I13" s="50">
        <f t="shared" si="10"/>
        <v>1324.8969638400004</v>
      </c>
      <c r="J13" s="50">
        <f t="shared" si="10"/>
        <v>1351.3949031168004</v>
      </c>
      <c r="K13" s="50">
        <f t="shared" si="10"/>
        <v>1378.4228011791365</v>
      </c>
      <c r="L13" s="50">
        <f t="shared" si="10"/>
        <v>1405.9912572027192</v>
      </c>
      <c r="M13" s="50">
        <f t="shared" si="10"/>
        <v>1434.1110823467736</v>
      </c>
      <c r="N13" s="50">
        <f t="shared" si="10"/>
        <v>1462.7933039937091</v>
      </c>
      <c r="O13" s="50">
        <f t="shared" si="10"/>
        <v>1492.0491700735834</v>
      </c>
      <c r="P13" s="50">
        <f t="shared" si="10"/>
        <v>1521.8901534750551</v>
      </c>
      <c r="Q13" s="50">
        <f t="shared" si="10"/>
        <v>1552.3279565445562</v>
      </c>
      <c r="R13" s="50">
        <f t="shared" si="10"/>
        <v>1583.3745156754474</v>
      </c>
      <c r="S13" s="50">
        <f t="shared" si="10"/>
        <v>1615.0420059889564</v>
      </c>
      <c r="T13" s="50">
        <f t="shared" si="10"/>
        <v>1647.3428461087356</v>
      </c>
      <c r="U13" s="50">
        <f t="shared" si="10"/>
        <v>1680.2897030309102</v>
      </c>
      <c r="V13" s="50">
        <f t="shared" si="10"/>
        <v>1713.8954970915286</v>
      </c>
      <c r="W13" s="50">
        <f t="shared" si="10"/>
        <v>1748.1734070333591</v>
      </c>
      <c r="X13" s="50">
        <f t="shared" si="10"/>
        <v>1748.1734070333591</v>
      </c>
      <c r="Y13" s="50">
        <f t="shared" si="10"/>
        <v>1748.1734070333591</v>
      </c>
      <c r="Z13" s="50">
        <f t="shared" si="10"/>
        <v>1748.1734070333591</v>
      </c>
      <c r="AA13" s="50">
        <f t="shared" si="10"/>
        <v>1748.1734070333591</v>
      </c>
      <c r="AB13" s="50">
        <f t="shared" si="10"/>
        <v>1748.1734070333591</v>
      </c>
      <c r="AC13" s="50">
        <f t="shared" si="10"/>
        <v>1748.1734070333591</v>
      </c>
      <c r="AD13" s="50">
        <f t="shared" si="10"/>
        <v>1748.1734070333591</v>
      </c>
      <c r="AE13" s="50">
        <f t="shared" si="10"/>
        <v>1748.1734070333591</v>
      </c>
      <c r="AF13" s="50">
        <f t="shared" si="10"/>
        <v>1748.1734070333591</v>
      </c>
      <c r="AG13" s="50">
        <f t="shared" si="10"/>
        <v>1748.1734070333591</v>
      </c>
      <c r="AH13" s="50">
        <f t="shared" si="10"/>
        <v>1748.1734070333591</v>
      </c>
      <c r="AI13" s="50">
        <f t="shared" si="10"/>
        <v>1748.1734070333591</v>
      </c>
      <c r="AJ13" s="50">
        <f t="shared" si="10"/>
        <v>1748.1734070333591</v>
      </c>
      <c r="AK13" s="50">
        <f t="shared" si="10"/>
        <v>1748.1734070333591</v>
      </c>
      <c r="AL13" s="50">
        <f t="shared" si="10"/>
        <v>1748.1734070333591</v>
      </c>
      <c r="AM13" s="50">
        <f t="shared" si="10"/>
        <v>1748.1734070333591</v>
      </c>
      <c r="AN13" s="50">
        <f t="shared" si="10"/>
        <v>1748.1734070333591</v>
      </c>
      <c r="AO13" s="50">
        <f t="shared" si="10"/>
        <v>1748.1734070333591</v>
      </c>
      <c r="AP13" s="50">
        <f t="shared" si="10"/>
        <v>1748.1734070333591</v>
      </c>
      <c r="AQ13" s="50">
        <f t="shared" si="10"/>
        <v>1748.1734070333591</v>
      </c>
      <c r="AR13" s="50">
        <f t="shared" si="10"/>
        <v>1748.1734070333591</v>
      </c>
      <c r="AS13" s="50">
        <f t="shared" si="10"/>
        <v>1748.1734070333591</v>
      </c>
      <c r="AT13" s="50">
        <f t="shared" si="10"/>
        <v>1748.1734070333591</v>
      </c>
      <c r="AU13" s="50">
        <f t="shared" si="10"/>
        <v>1748.1734070333591</v>
      </c>
      <c r="AV13" s="50">
        <f t="shared" si="10"/>
        <v>1748.1734070333591</v>
      </c>
      <c r="AW13" s="50">
        <f t="shared" si="10"/>
        <v>1748.1734070333591</v>
      </c>
      <c r="AX13" s="50">
        <f t="shared" si="10"/>
        <v>1748.1734070333591</v>
      </c>
      <c r="AY13" s="50">
        <f t="shared" si="10"/>
        <v>1748.1734070333591</v>
      </c>
      <c r="AZ13" s="50">
        <f t="shared" si="10"/>
        <v>1748.1734070333591</v>
      </c>
      <c r="BA13" s="50">
        <f t="shared" si="10"/>
        <v>1748.1734070333591</v>
      </c>
      <c r="BB13" s="50">
        <f t="shared" si="10"/>
        <v>1748.1734070333591</v>
      </c>
      <c r="BC13" s="50">
        <f t="shared" si="10"/>
        <v>1748.1734070333591</v>
      </c>
      <c r="BD13" s="50">
        <f t="shared" si="10"/>
        <v>1748.1734070333591</v>
      </c>
      <c r="BE13" s="50">
        <f t="shared" si="10"/>
        <v>1748.1734070333591</v>
      </c>
      <c r="BF13" s="50">
        <f t="shared" si="10"/>
        <v>1748.1734070333591</v>
      </c>
      <c r="BG13" s="50">
        <f t="shared" si="10"/>
        <v>1748.1734070333591</v>
      </c>
      <c r="BH13" s="50">
        <f t="shared" si="10"/>
        <v>1748.1734070333591</v>
      </c>
      <c r="BI13" s="50">
        <f t="shared" si="10"/>
        <v>1748.1734070333591</v>
      </c>
      <c r="BJ13" s="50">
        <f t="shared" si="10"/>
        <v>1748.1734070333591</v>
      </c>
      <c r="BK13" s="50">
        <f t="shared" si="10"/>
        <v>1748.1734070333591</v>
      </c>
    </row>
    <row r="14" spans="1:63">
      <c r="A14" s="1" t="s">
        <v>43</v>
      </c>
      <c r="B14" s="40" t="s">
        <v>44</v>
      </c>
      <c r="C14" s="20">
        <v>0</v>
      </c>
      <c r="D14" s="55">
        <v>2</v>
      </c>
      <c r="E14" s="55">
        <f>D14</f>
        <v>2</v>
      </c>
      <c r="F14" s="55">
        <f t="shared" ref="F14:BK14" si="11">E14</f>
        <v>2</v>
      </c>
      <c r="G14" s="55">
        <f t="shared" si="11"/>
        <v>2</v>
      </c>
      <c r="H14" s="55">
        <f t="shared" si="11"/>
        <v>2</v>
      </c>
      <c r="I14" s="55">
        <v>2</v>
      </c>
      <c r="J14" s="55">
        <f t="shared" si="11"/>
        <v>2</v>
      </c>
      <c r="K14" s="55">
        <f t="shared" si="11"/>
        <v>2</v>
      </c>
      <c r="L14" s="55">
        <f t="shared" si="11"/>
        <v>2</v>
      </c>
      <c r="M14" s="55">
        <f t="shared" si="11"/>
        <v>2</v>
      </c>
      <c r="N14" s="55">
        <f t="shared" si="11"/>
        <v>2</v>
      </c>
      <c r="O14" s="55">
        <f t="shared" si="11"/>
        <v>2</v>
      </c>
      <c r="P14" s="55">
        <f t="shared" si="11"/>
        <v>2</v>
      </c>
      <c r="Q14" s="55">
        <f t="shared" si="11"/>
        <v>2</v>
      </c>
      <c r="R14" s="55">
        <f t="shared" si="11"/>
        <v>2</v>
      </c>
      <c r="S14" s="55">
        <f t="shared" si="11"/>
        <v>2</v>
      </c>
      <c r="T14" s="55">
        <f t="shared" si="11"/>
        <v>2</v>
      </c>
      <c r="U14" s="55">
        <f t="shared" si="11"/>
        <v>2</v>
      </c>
      <c r="V14" s="55">
        <f t="shared" si="11"/>
        <v>2</v>
      </c>
      <c r="W14" s="55">
        <f t="shared" si="11"/>
        <v>2</v>
      </c>
      <c r="X14" s="55">
        <v>0</v>
      </c>
      <c r="Y14" s="55">
        <f t="shared" si="11"/>
        <v>0</v>
      </c>
      <c r="Z14" s="55">
        <f t="shared" si="11"/>
        <v>0</v>
      </c>
      <c r="AA14" s="55">
        <f t="shared" si="11"/>
        <v>0</v>
      </c>
      <c r="AB14" s="55">
        <f t="shared" si="11"/>
        <v>0</v>
      </c>
      <c r="AC14" s="55">
        <f t="shared" si="11"/>
        <v>0</v>
      </c>
      <c r="AD14" s="55">
        <f t="shared" si="11"/>
        <v>0</v>
      </c>
      <c r="AE14" s="55">
        <f t="shared" si="11"/>
        <v>0</v>
      </c>
      <c r="AF14" s="55">
        <f t="shared" si="11"/>
        <v>0</v>
      </c>
      <c r="AG14" s="55">
        <f t="shared" si="11"/>
        <v>0</v>
      </c>
      <c r="AH14" s="55">
        <f t="shared" si="11"/>
        <v>0</v>
      </c>
      <c r="AI14" s="55">
        <f t="shared" si="11"/>
        <v>0</v>
      </c>
      <c r="AJ14" s="55">
        <f t="shared" si="11"/>
        <v>0</v>
      </c>
      <c r="AK14" s="55">
        <f t="shared" si="11"/>
        <v>0</v>
      </c>
      <c r="AL14" s="55">
        <f t="shared" si="11"/>
        <v>0</v>
      </c>
      <c r="AM14" s="55">
        <f t="shared" si="11"/>
        <v>0</v>
      </c>
      <c r="AN14" s="55">
        <f t="shared" si="11"/>
        <v>0</v>
      </c>
      <c r="AO14" s="55">
        <f t="shared" si="11"/>
        <v>0</v>
      </c>
      <c r="AP14" s="55">
        <f t="shared" si="11"/>
        <v>0</v>
      </c>
      <c r="AQ14" s="55">
        <f t="shared" si="11"/>
        <v>0</v>
      </c>
      <c r="AR14" s="55">
        <f t="shared" si="11"/>
        <v>0</v>
      </c>
      <c r="AS14" s="55">
        <f t="shared" si="11"/>
        <v>0</v>
      </c>
      <c r="AT14" s="55">
        <f t="shared" si="11"/>
        <v>0</v>
      </c>
      <c r="AU14" s="55">
        <f t="shared" si="11"/>
        <v>0</v>
      </c>
      <c r="AV14" s="55">
        <f t="shared" si="11"/>
        <v>0</v>
      </c>
      <c r="AW14" s="55">
        <f t="shared" si="11"/>
        <v>0</v>
      </c>
      <c r="AX14" s="55">
        <f t="shared" si="11"/>
        <v>0</v>
      </c>
      <c r="AY14" s="55">
        <f t="shared" si="11"/>
        <v>0</v>
      </c>
      <c r="AZ14" s="55">
        <f t="shared" si="11"/>
        <v>0</v>
      </c>
      <c r="BA14" s="55">
        <f t="shared" si="11"/>
        <v>0</v>
      </c>
      <c r="BB14" s="55">
        <f t="shared" si="11"/>
        <v>0</v>
      </c>
      <c r="BC14" s="55">
        <f t="shared" si="11"/>
        <v>0</v>
      </c>
      <c r="BD14" s="55">
        <f t="shared" si="11"/>
        <v>0</v>
      </c>
      <c r="BE14" s="55">
        <f t="shared" si="11"/>
        <v>0</v>
      </c>
      <c r="BF14" s="55">
        <f t="shared" si="11"/>
        <v>0</v>
      </c>
      <c r="BG14" s="55">
        <f t="shared" si="11"/>
        <v>0</v>
      </c>
      <c r="BH14" s="55">
        <f t="shared" si="11"/>
        <v>0</v>
      </c>
      <c r="BI14" s="55">
        <f t="shared" si="11"/>
        <v>0</v>
      </c>
      <c r="BJ14" s="55">
        <f t="shared" si="11"/>
        <v>0</v>
      </c>
      <c r="BK14" s="55">
        <f t="shared" si="11"/>
        <v>0</v>
      </c>
    </row>
    <row r="15" spans="1:63" s="32" customFormat="1">
      <c r="A15" s="1" t="s">
        <v>39</v>
      </c>
      <c r="B15" t="s">
        <v>10</v>
      </c>
      <c r="C15" s="5">
        <v>0</v>
      </c>
      <c r="D15" s="50">
        <v>4</v>
      </c>
      <c r="E15" s="50">
        <v>4</v>
      </c>
      <c r="F15" s="50">
        <v>4</v>
      </c>
      <c r="G15" s="50">
        <v>4</v>
      </c>
      <c r="H15" s="50">
        <v>4</v>
      </c>
      <c r="I15" s="50">
        <v>4</v>
      </c>
      <c r="J15" s="50">
        <v>4</v>
      </c>
      <c r="K15" s="50">
        <v>4</v>
      </c>
      <c r="L15" s="50">
        <v>4</v>
      </c>
      <c r="M15" s="50">
        <v>4</v>
      </c>
      <c r="N15" s="50">
        <v>4</v>
      </c>
      <c r="O15" s="50">
        <v>4</v>
      </c>
      <c r="P15" s="50">
        <v>4</v>
      </c>
      <c r="Q15" s="50">
        <v>4</v>
      </c>
      <c r="R15" s="50">
        <v>4</v>
      </c>
      <c r="S15" s="50">
        <v>4</v>
      </c>
      <c r="T15" s="50">
        <v>4</v>
      </c>
      <c r="U15" s="50">
        <v>4</v>
      </c>
      <c r="V15" s="50">
        <v>4</v>
      </c>
      <c r="W15" s="50">
        <v>4</v>
      </c>
      <c r="X15" s="50">
        <v>4</v>
      </c>
      <c r="Y15" s="50">
        <v>4</v>
      </c>
      <c r="Z15" s="50">
        <v>4</v>
      </c>
      <c r="AA15" s="50">
        <v>4</v>
      </c>
      <c r="AB15" s="50">
        <v>4</v>
      </c>
      <c r="AC15" s="50">
        <v>4</v>
      </c>
      <c r="AD15" s="50">
        <v>4</v>
      </c>
      <c r="AE15" s="50">
        <v>4</v>
      </c>
      <c r="AF15" s="50">
        <v>4</v>
      </c>
      <c r="AG15" s="50">
        <v>4</v>
      </c>
      <c r="AH15" s="50">
        <v>4</v>
      </c>
      <c r="AI15" s="50">
        <v>4</v>
      </c>
      <c r="AJ15" s="50">
        <v>4</v>
      </c>
      <c r="AK15" s="50">
        <v>4</v>
      </c>
      <c r="AL15" s="50">
        <v>4</v>
      </c>
      <c r="AM15" s="50">
        <v>4</v>
      </c>
      <c r="AN15" s="50">
        <v>4</v>
      </c>
      <c r="AO15" s="50">
        <v>4</v>
      </c>
      <c r="AP15" s="50">
        <v>4</v>
      </c>
      <c r="AQ15" s="50">
        <v>4</v>
      </c>
      <c r="AR15" s="50">
        <v>4</v>
      </c>
      <c r="AS15" s="50">
        <v>4</v>
      </c>
      <c r="AT15" s="50">
        <v>4</v>
      </c>
      <c r="AU15" s="50">
        <v>4</v>
      </c>
      <c r="AV15" s="50">
        <v>4</v>
      </c>
      <c r="AW15" s="50">
        <v>4</v>
      </c>
      <c r="AX15" s="50">
        <v>4</v>
      </c>
      <c r="AY15" s="50">
        <v>4</v>
      </c>
      <c r="AZ15" s="50">
        <v>4</v>
      </c>
      <c r="BA15" s="50">
        <v>4</v>
      </c>
      <c r="BB15" s="50">
        <v>4</v>
      </c>
      <c r="BC15" s="50">
        <v>4</v>
      </c>
      <c r="BD15" s="50">
        <v>4</v>
      </c>
      <c r="BE15" s="50">
        <v>4</v>
      </c>
      <c r="BF15" s="50">
        <v>4</v>
      </c>
      <c r="BG15" s="50">
        <v>4</v>
      </c>
      <c r="BH15" s="50">
        <v>4</v>
      </c>
      <c r="BI15" s="50">
        <v>4</v>
      </c>
      <c r="BJ15" s="50">
        <v>4</v>
      </c>
      <c r="BK15" s="50">
        <v>4</v>
      </c>
    </row>
    <row r="16" spans="1:63">
      <c r="A16" s="1" t="s">
        <v>11</v>
      </c>
      <c r="B16" t="s">
        <v>12</v>
      </c>
      <c r="C16" s="5">
        <v>0</v>
      </c>
      <c r="D16" s="50">
        <v>340</v>
      </c>
      <c r="E16" s="50">
        <f>D16</f>
        <v>340</v>
      </c>
      <c r="F16" s="50">
        <f t="shared" ref="F16:BK16" si="12">E16</f>
        <v>340</v>
      </c>
      <c r="G16" s="50">
        <f t="shared" si="12"/>
        <v>340</v>
      </c>
      <c r="H16" s="50">
        <f t="shared" si="12"/>
        <v>340</v>
      </c>
      <c r="I16" s="50">
        <f t="shared" si="12"/>
        <v>340</v>
      </c>
      <c r="J16" s="50">
        <f t="shared" si="12"/>
        <v>340</v>
      </c>
      <c r="K16" s="50">
        <f t="shared" si="12"/>
        <v>340</v>
      </c>
      <c r="L16" s="50">
        <f t="shared" si="12"/>
        <v>340</v>
      </c>
      <c r="M16" s="50">
        <f t="shared" si="12"/>
        <v>340</v>
      </c>
      <c r="N16" s="50">
        <f t="shared" si="12"/>
        <v>340</v>
      </c>
      <c r="O16" s="50">
        <f t="shared" si="12"/>
        <v>340</v>
      </c>
      <c r="P16" s="50">
        <f t="shared" si="12"/>
        <v>340</v>
      </c>
      <c r="Q16" s="50">
        <f t="shared" si="12"/>
        <v>340</v>
      </c>
      <c r="R16" s="50">
        <f t="shared" si="12"/>
        <v>340</v>
      </c>
      <c r="S16" s="50">
        <f t="shared" si="12"/>
        <v>340</v>
      </c>
      <c r="T16" s="50">
        <f t="shared" si="12"/>
        <v>340</v>
      </c>
      <c r="U16" s="50">
        <f t="shared" si="12"/>
        <v>340</v>
      </c>
      <c r="V16" s="50">
        <f t="shared" si="12"/>
        <v>340</v>
      </c>
      <c r="W16" s="50">
        <f t="shared" si="12"/>
        <v>340</v>
      </c>
      <c r="X16" s="50">
        <f t="shared" si="12"/>
        <v>340</v>
      </c>
      <c r="Y16" s="50">
        <f t="shared" si="12"/>
        <v>340</v>
      </c>
      <c r="Z16" s="50">
        <f t="shared" si="12"/>
        <v>340</v>
      </c>
      <c r="AA16" s="50">
        <f t="shared" si="12"/>
        <v>340</v>
      </c>
      <c r="AB16" s="50">
        <f t="shared" si="12"/>
        <v>340</v>
      </c>
      <c r="AC16" s="50">
        <f t="shared" si="12"/>
        <v>340</v>
      </c>
      <c r="AD16" s="50">
        <f t="shared" si="12"/>
        <v>340</v>
      </c>
      <c r="AE16" s="50">
        <f t="shared" si="12"/>
        <v>340</v>
      </c>
      <c r="AF16" s="50">
        <f t="shared" si="12"/>
        <v>340</v>
      </c>
      <c r="AG16" s="50">
        <f t="shared" si="12"/>
        <v>340</v>
      </c>
      <c r="AH16" s="50">
        <f t="shared" si="12"/>
        <v>340</v>
      </c>
      <c r="AI16" s="50">
        <f t="shared" si="12"/>
        <v>340</v>
      </c>
      <c r="AJ16" s="50">
        <f t="shared" si="12"/>
        <v>340</v>
      </c>
      <c r="AK16" s="50">
        <f t="shared" si="12"/>
        <v>340</v>
      </c>
      <c r="AL16" s="50">
        <f t="shared" si="12"/>
        <v>340</v>
      </c>
      <c r="AM16" s="50">
        <f t="shared" si="12"/>
        <v>340</v>
      </c>
      <c r="AN16" s="50">
        <f t="shared" si="12"/>
        <v>340</v>
      </c>
      <c r="AO16" s="50">
        <f t="shared" si="12"/>
        <v>340</v>
      </c>
      <c r="AP16" s="50">
        <f t="shared" si="12"/>
        <v>340</v>
      </c>
      <c r="AQ16" s="50">
        <f t="shared" si="12"/>
        <v>340</v>
      </c>
      <c r="AR16" s="50">
        <f t="shared" si="12"/>
        <v>340</v>
      </c>
      <c r="AS16" s="50">
        <f t="shared" si="12"/>
        <v>340</v>
      </c>
      <c r="AT16" s="50">
        <f t="shared" si="12"/>
        <v>340</v>
      </c>
      <c r="AU16" s="50">
        <f t="shared" si="12"/>
        <v>340</v>
      </c>
      <c r="AV16" s="50">
        <f t="shared" si="12"/>
        <v>340</v>
      </c>
      <c r="AW16" s="50">
        <f t="shared" si="12"/>
        <v>340</v>
      </c>
      <c r="AX16" s="50">
        <f t="shared" si="12"/>
        <v>340</v>
      </c>
      <c r="AY16" s="50">
        <f t="shared" si="12"/>
        <v>340</v>
      </c>
      <c r="AZ16" s="50">
        <f t="shared" si="12"/>
        <v>340</v>
      </c>
      <c r="BA16" s="50">
        <f t="shared" si="12"/>
        <v>340</v>
      </c>
      <c r="BB16" s="50">
        <f t="shared" si="12"/>
        <v>340</v>
      </c>
      <c r="BC16" s="50">
        <f t="shared" si="12"/>
        <v>340</v>
      </c>
      <c r="BD16" s="50">
        <f t="shared" si="12"/>
        <v>340</v>
      </c>
      <c r="BE16" s="50">
        <f t="shared" si="12"/>
        <v>340</v>
      </c>
      <c r="BF16" s="50">
        <f t="shared" si="12"/>
        <v>340</v>
      </c>
      <c r="BG16" s="50">
        <f t="shared" si="12"/>
        <v>340</v>
      </c>
      <c r="BH16" s="50">
        <f t="shared" si="12"/>
        <v>340</v>
      </c>
      <c r="BI16" s="50">
        <f t="shared" si="12"/>
        <v>340</v>
      </c>
      <c r="BJ16" s="50">
        <f t="shared" si="12"/>
        <v>340</v>
      </c>
      <c r="BK16" s="50">
        <f t="shared" si="12"/>
        <v>340</v>
      </c>
    </row>
    <row r="17" spans="1:63" s="32" customFormat="1">
      <c r="A17" s="1" t="s">
        <v>52</v>
      </c>
      <c r="B17" t="s">
        <v>13</v>
      </c>
      <c r="C17" s="5">
        <v>0</v>
      </c>
      <c r="D17" s="50">
        <f t="shared" ref="D17:AI17" si="13">(300-D11)*D16*D15</f>
        <v>204000</v>
      </c>
      <c r="E17" s="50">
        <f t="shared" si="13"/>
        <v>204000</v>
      </c>
      <c r="F17" s="50">
        <f t="shared" si="13"/>
        <v>204000</v>
      </c>
      <c r="G17" s="50">
        <f t="shared" si="13"/>
        <v>204000</v>
      </c>
      <c r="H17" s="50">
        <f t="shared" si="13"/>
        <v>204000</v>
      </c>
      <c r="I17" s="50">
        <f t="shared" si="13"/>
        <v>197200</v>
      </c>
      <c r="J17" s="50">
        <f t="shared" si="13"/>
        <v>190400</v>
      </c>
      <c r="K17" s="50">
        <f t="shared" si="13"/>
        <v>183600</v>
      </c>
      <c r="L17" s="50">
        <f t="shared" si="13"/>
        <v>176800</v>
      </c>
      <c r="M17" s="50">
        <f t="shared" si="13"/>
        <v>170000</v>
      </c>
      <c r="N17" s="50">
        <f t="shared" si="13"/>
        <v>163200</v>
      </c>
      <c r="O17" s="50">
        <f t="shared" si="13"/>
        <v>156400</v>
      </c>
      <c r="P17" s="50">
        <f t="shared" si="13"/>
        <v>149600</v>
      </c>
      <c r="Q17" s="50">
        <f t="shared" si="13"/>
        <v>142800</v>
      </c>
      <c r="R17" s="50">
        <f t="shared" si="13"/>
        <v>136000</v>
      </c>
      <c r="S17" s="50">
        <f t="shared" si="13"/>
        <v>136000</v>
      </c>
      <c r="T17" s="50">
        <f t="shared" si="13"/>
        <v>136000</v>
      </c>
      <c r="U17" s="50">
        <f t="shared" si="13"/>
        <v>136000</v>
      </c>
      <c r="V17" s="50">
        <f t="shared" si="13"/>
        <v>136000</v>
      </c>
      <c r="W17" s="50">
        <f t="shared" si="13"/>
        <v>136000</v>
      </c>
      <c r="X17" s="50">
        <f t="shared" si="13"/>
        <v>136000</v>
      </c>
      <c r="Y17" s="50">
        <f t="shared" si="13"/>
        <v>136000</v>
      </c>
      <c r="Z17" s="50">
        <f t="shared" si="13"/>
        <v>136000</v>
      </c>
      <c r="AA17" s="50">
        <f t="shared" si="13"/>
        <v>136000</v>
      </c>
      <c r="AB17" s="50">
        <f t="shared" si="13"/>
        <v>136000</v>
      </c>
      <c r="AC17" s="50">
        <f t="shared" si="13"/>
        <v>136000</v>
      </c>
      <c r="AD17" s="50">
        <f t="shared" si="13"/>
        <v>136000</v>
      </c>
      <c r="AE17" s="50">
        <f t="shared" si="13"/>
        <v>136000</v>
      </c>
      <c r="AF17" s="50">
        <f t="shared" si="13"/>
        <v>136000</v>
      </c>
      <c r="AG17" s="50">
        <f t="shared" si="13"/>
        <v>136000</v>
      </c>
      <c r="AH17" s="50">
        <f t="shared" si="13"/>
        <v>136000</v>
      </c>
      <c r="AI17" s="50">
        <f t="shared" si="13"/>
        <v>136000</v>
      </c>
      <c r="AJ17" s="50">
        <f t="shared" ref="AJ17:BK17" si="14">(300-AJ11)*AJ16*AJ15</f>
        <v>136000</v>
      </c>
      <c r="AK17" s="50">
        <f t="shared" si="14"/>
        <v>136000</v>
      </c>
      <c r="AL17" s="50">
        <f t="shared" si="14"/>
        <v>136000</v>
      </c>
      <c r="AM17" s="50">
        <f t="shared" si="14"/>
        <v>136000</v>
      </c>
      <c r="AN17" s="50">
        <f t="shared" si="14"/>
        <v>136000</v>
      </c>
      <c r="AO17" s="50">
        <f t="shared" si="14"/>
        <v>136000</v>
      </c>
      <c r="AP17" s="50">
        <f t="shared" si="14"/>
        <v>136000</v>
      </c>
      <c r="AQ17" s="50">
        <f t="shared" si="14"/>
        <v>136000</v>
      </c>
      <c r="AR17" s="50">
        <f t="shared" si="14"/>
        <v>136000</v>
      </c>
      <c r="AS17" s="50">
        <f t="shared" si="14"/>
        <v>136000</v>
      </c>
      <c r="AT17" s="50">
        <f t="shared" si="14"/>
        <v>136000</v>
      </c>
      <c r="AU17" s="50">
        <f t="shared" si="14"/>
        <v>136000</v>
      </c>
      <c r="AV17" s="50">
        <f t="shared" si="14"/>
        <v>136000</v>
      </c>
      <c r="AW17" s="50">
        <f t="shared" si="14"/>
        <v>136000</v>
      </c>
      <c r="AX17" s="50">
        <f t="shared" si="14"/>
        <v>136000</v>
      </c>
      <c r="AY17" s="50">
        <f t="shared" si="14"/>
        <v>136000</v>
      </c>
      <c r="AZ17" s="50">
        <f t="shared" si="14"/>
        <v>136000</v>
      </c>
      <c r="BA17" s="50">
        <f t="shared" si="14"/>
        <v>136000</v>
      </c>
      <c r="BB17" s="50">
        <f t="shared" si="14"/>
        <v>136000</v>
      </c>
      <c r="BC17" s="50">
        <f t="shared" si="14"/>
        <v>136000</v>
      </c>
      <c r="BD17" s="50">
        <f t="shared" si="14"/>
        <v>136000</v>
      </c>
      <c r="BE17" s="50">
        <f t="shared" si="14"/>
        <v>136000</v>
      </c>
      <c r="BF17" s="50">
        <f t="shared" si="14"/>
        <v>136000</v>
      </c>
      <c r="BG17" s="50">
        <f t="shared" si="14"/>
        <v>136000</v>
      </c>
      <c r="BH17" s="50">
        <f t="shared" si="14"/>
        <v>136000</v>
      </c>
      <c r="BI17" s="50">
        <f t="shared" si="14"/>
        <v>136000</v>
      </c>
      <c r="BJ17" s="50">
        <f t="shared" si="14"/>
        <v>136000</v>
      </c>
      <c r="BK17" s="50">
        <f t="shared" si="14"/>
        <v>136000</v>
      </c>
    </row>
    <row r="18" spans="1:63" ht="15.75" thickBot="1">
      <c r="A18" s="3" t="s">
        <v>66</v>
      </c>
      <c r="B18" s="12" t="s">
        <v>14</v>
      </c>
      <c r="C18" s="13">
        <v>0</v>
      </c>
      <c r="D18" s="51">
        <f>D17*D13/1000</f>
        <v>244800</v>
      </c>
      <c r="E18" s="51">
        <f t="shared" ref="E18:BK18" si="15">E17*E13/1000</f>
        <v>249696</v>
      </c>
      <c r="F18" s="51">
        <f t="shared" si="15"/>
        <v>254689.92000000001</v>
      </c>
      <c r="G18" s="51">
        <f t="shared" si="15"/>
        <v>259783.71840000004</v>
      </c>
      <c r="H18" s="51">
        <f t="shared" si="15"/>
        <v>264979.39276800002</v>
      </c>
      <c r="I18" s="51">
        <f t="shared" si="15"/>
        <v>261269.68126924807</v>
      </c>
      <c r="J18" s="51">
        <f t="shared" si="15"/>
        <v>257305.5895534388</v>
      </c>
      <c r="K18" s="51">
        <f t="shared" si="15"/>
        <v>253078.42629648949</v>
      </c>
      <c r="L18" s="51">
        <f t="shared" si="15"/>
        <v>248579.25427344075</v>
      </c>
      <c r="M18" s="51">
        <f t="shared" si="15"/>
        <v>243798.88399895153</v>
      </c>
      <c r="N18" s="51">
        <f t="shared" si="15"/>
        <v>238727.86721177329</v>
      </c>
      <c r="O18" s="51">
        <f t="shared" si="15"/>
        <v>233356.49019950844</v>
      </c>
      <c r="P18" s="51">
        <f t="shared" si="15"/>
        <v>227674.76695986823</v>
      </c>
      <c r="Q18" s="51">
        <f t="shared" si="15"/>
        <v>221672.4321945626</v>
      </c>
      <c r="R18" s="51">
        <f t="shared" si="15"/>
        <v>215338.93413186085</v>
      </c>
      <c r="S18" s="51">
        <f t="shared" si="15"/>
        <v>219645.71281449805</v>
      </c>
      <c r="T18" s="51">
        <f t="shared" si="15"/>
        <v>224038.62707078803</v>
      </c>
      <c r="U18" s="51">
        <f t="shared" si="15"/>
        <v>228519.39961220376</v>
      </c>
      <c r="V18" s="51">
        <f t="shared" si="15"/>
        <v>233089.78760444786</v>
      </c>
      <c r="W18" s="51">
        <f t="shared" si="15"/>
        <v>237751.58335653684</v>
      </c>
      <c r="X18" s="51">
        <f t="shared" si="15"/>
        <v>237751.58335653684</v>
      </c>
      <c r="Y18" s="51">
        <f t="shared" si="15"/>
        <v>237751.58335653684</v>
      </c>
      <c r="Z18" s="51">
        <f t="shared" si="15"/>
        <v>237751.58335653684</v>
      </c>
      <c r="AA18" s="51">
        <f t="shared" si="15"/>
        <v>237751.58335653684</v>
      </c>
      <c r="AB18" s="51">
        <f t="shared" si="15"/>
        <v>237751.58335653684</v>
      </c>
      <c r="AC18" s="51">
        <f t="shared" si="15"/>
        <v>237751.58335653684</v>
      </c>
      <c r="AD18" s="51">
        <f t="shared" si="15"/>
        <v>237751.58335653684</v>
      </c>
      <c r="AE18" s="51">
        <f t="shared" si="15"/>
        <v>237751.58335653684</v>
      </c>
      <c r="AF18" s="51">
        <f t="shared" si="15"/>
        <v>237751.58335653684</v>
      </c>
      <c r="AG18" s="51">
        <f t="shared" si="15"/>
        <v>237751.58335653684</v>
      </c>
      <c r="AH18" s="51">
        <f t="shared" si="15"/>
        <v>237751.58335653684</v>
      </c>
      <c r="AI18" s="51">
        <f t="shared" si="15"/>
        <v>237751.58335653684</v>
      </c>
      <c r="AJ18" s="51">
        <f t="shared" si="15"/>
        <v>237751.58335653684</v>
      </c>
      <c r="AK18" s="51">
        <f t="shared" si="15"/>
        <v>237751.58335653684</v>
      </c>
      <c r="AL18" s="51">
        <f t="shared" si="15"/>
        <v>237751.58335653684</v>
      </c>
      <c r="AM18" s="51">
        <f t="shared" si="15"/>
        <v>237751.58335653684</v>
      </c>
      <c r="AN18" s="51">
        <f t="shared" si="15"/>
        <v>237751.58335653684</v>
      </c>
      <c r="AO18" s="51">
        <f t="shared" si="15"/>
        <v>237751.58335653684</v>
      </c>
      <c r="AP18" s="51">
        <f t="shared" si="15"/>
        <v>237751.58335653684</v>
      </c>
      <c r="AQ18" s="51">
        <f t="shared" si="15"/>
        <v>237751.58335653684</v>
      </c>
      <c r="AR18" s="51">
        <f t="shared" si="15"/>
        <v>237751.58335653684</v>
      </c>
      <c r="AS18" s="51">
        <f t="shared" si="15"/>
        <v>237751.58335653684</v>
      </c>
      <c r="AT18" s="51">
        <f t="shared" si="15"/>
        <v>237751.58335653684</v>
      </c>
      <c r="AU18" s="51">
        <f t="shared" si="15"/>
        <v>237751.58335653684</v>
      </c>
      <c r="AV18" s="51">
        <f t="shared" si="15"/>
        <v>237751.58335653684</v>
      </c>
      <c r="AW18" s="51">
        <f t="shared" si="15"/>
        <v>237751.58335653684</v>
      </c>
      <c r="AX18" s="51">
        <f t="shared" si="15"/>
        <v>237751.58335653684</v>
      </c>
      <c r="AY18" s="51">
        <f t="shared" si="15"/>
        <v>237751.58335653684</v>
      </c>
      <c r="AZ18" s="51">
        <f t="shared" si="15"/>
        <v>237751.58335653684</v>
      </c>
      <c r="BA18" s="51">
        <f t="shared" si="15"/>
        <v>237751.58335653684</v>
      </c>
      <c r="BB18" s="51">
        <f t="shared" si="15"/>
        <v>237751.58335653684</v>
      </c>
      <c r="BC18" s="51">
        <f t="shared" si="15"/>
        <v>237751.58335653684</v>
      </c>
      <c r="BD18" s="51">
        <f t="shared" si="15"/>
        <v>237751.58335653684</v>
      </c>
      <c r="BE18" s="51">
        <f t="shared" si="15"/>
        <v>237751.58335653684</v>
      </c>
      <c r="BF18" s="51">
        <f t="shared" si="15"/>
        <v>237751.58335653684</v>
      </c>
      <c r="BG18" s="51">
        <f t="shared" si="15"/>
        <v>237751.58335653684</v>
      </c>
      <c r="BH18" s="51">
        <f t="shared" si="15"/>
        <v>237751.58335653684</v>
      </c>
      <c r="BI18" s="51">
        <f t="shared" si="15"/>
        <v>237751.58335653684</v>
      </c>
      <c r="BJ18" s="51">
        <f t="shared" si="15"/>
        <v>237751.58335653684</v>
      </c>
      <c r="BK18" s="51">
        <f t="shared" si="15"/>
        <v>237751.58335653684</v>
      </c>
    </row>
    <row r="19" spans="1:63" ht="15.75" thickBot="1">
      <c r="A19" s="3" t="s">
        <v>15</v>
      </c>
      <c r="B19" s="12" t="s">
        <v>14</v>
      </c>
      <c r="C19" s="13">
        <v>0</v>
      </c>
      <c r="D19" s="51">
        <f>D12+D18</f>
        <v>864144</v>
      </c>
      <c r="E19" s="51">
        <f t="shared" ref="E19:BK19" si="16">E12+E18</f>
        <v>881426.88</v>
      </c>
      <c r="F19" s="51">
        <f t="shared" si="16"/>
        <v>899055.41760000004</v>
      </c>
      <c r="G19" s="51">
        <f t="shared" si="16"/>
        <v>917036.52595200005</v>
      </c>
      <c r="H19" s="51">
        <f t="shared" si="16"/>
        <v>935377.25647104019</v>
      </c>
      <c r="I19" s="51">
        <f t="shared" si="16"/>
        <v>967869.02961225249</v>
      </c>
      <c r="J19" s="51">
        <f t="shared" si="16"/>
        <v>1001286.3227765247</v>
      </c>
      <c r="K19" s="51">
        <f t="shared" si="16"/>
        <v>1035653.160055523</v>
      </c>
      <c r="L19" s="51">
        <f t="shared" si="16"/>
        <v>1070994.1562965706</v>
      </c>
      <c r="M19" s="51">
        <f t="shared" si="16"/>
        <v>1107334.5311232377</v>
      </c>
      <c r="N19" s="51">
        <f t="shared" si="16"/>
        <v>1144700.123280453</v>
      </c>
      <c r="O19" s="51">
        <f t="shared" si="16"/>
        <v>1183117.4053115076</v>
      </c>
      <c r="P19" s="51">
        <f t="shared" si="16"/>
        <v>1222613.4985744923</v>
      </c>
      <c r="Q19" s="51">
        <f t="shared" si="16"/>
        <v>1263216.1886058718</v>
      </c>
      <c r="R19" s="51">
        <f t="shared" si="16"/>
        <v>1304953.9408390764</v>
      </c>
      <c r="S19" s="51">
        <f t="shared" si="16"/>
        <v>1331053.0196558582</v>
      </c>
      <c r="T19" s="51">
        <f t="shared" si="16"/>
        <v>1357674.0800489753</v>
      </c>
      <c r="U19" s="51">
        <f t="shared" si="16"/>
        <v>1384827.5616499549</v>
      </c>
      <c r="V19" s="51">
        <f t="shared" si="16"/>
        <v>1412524.1128829543</v>
      </c>
      <c r="W19" s="51">
        <f t="shared" si="16"/>
        <v>1440774.5951406131</v>
      </c>
      <c r="X19" s="51">
        <f t="shared" si="16"/>
        <v>1464835.0553762948</v>
      </c>
      <c r="Y19" s="51">
        <f t="shared" si="16"/>
        <v>1489376.72481669</v>
      </c>
      <c r="Z19" s="51">
        <f t="shared" si="16"/>
        <v>1514409.2276458931</v>
      </c>
      <c r="AA19" s="51">
        <f t="shared" si="16"/>
        <v>1539942.3805316801</v>
      </c>
      <c r="AB19" s="51">
        <f t="shared" si="16"/>
        <v>1565986.1964751831</v>
      </c>
      <c r="AC19" s="51">
        <f t="shared" si="16"/>
        <v>1592550.8887375561</v>
      </c>
      <c r="AD19" s="51">
        <f t="shared" si="16"/>
        <v>1619646.8748451762</v>
      </c>
      <c r="AE19" s="51">
        <f t="shared" si="16"/>
        <v>1647284.7806749493</v>
      </c>
      <c r="AF19" s="51">
        <f t="shared" si="16"/>
        <v>1675475.4446213176</v>
      </c>
      <c r="AG19" s="51">
        <f t="shared" si="16"/>
        <v>1704229.9218466133</v>
      </c>
      <c r="AH19" s="51">
        <f t="shared" si="16"/>
        <v>1733559.4886164148</v>
      </c>
      <c r="AI19" s="51">
        <f t="shared" si="16"/>
        <v>1763475.6467216124</v>
      </c>
      <c r="AJ19" s="51">
        <f t="shared" si="16"/>
        <v>1793990.127988914</v>
      </c>
      <c r="AK19" s="51">
        <f t="shared" si="16"/>
        <v>1825114.8988815616</v>
      </c>
      <c r="AL19" s="51">
        <f t="shared" si="16"/>
        <v>1856862.1651920623</v>
      </c>
      <c r="AM19" s="51">
        <f t="shared" si="16"/>
        <v>1889244.3768287727</v>
      </c>
      <c r="AN19" s="51">
        <f t="shared" si="16"/>
        <v>1922274.2326982173</v>
      </c>
      <c r="AO19" s="51">
        <f t="shared" si="16"/>
        <v>1955964.6856850511</v>
      </c>
      <c r="AP19" s="51">
        <f t="shared" si="16"/>
        <v>1990328.9477316216</v>
      </c>
      <c r="AQ19" s="51">
        <f t="shared" si="16"/>
        <v>2025380.4950191234</v>
      </c>
      <c r="AR19" s="51">
        <f t="shared" si="16"/>
        <v>2061133.073252375</v>
      </c>
      <c r="AS19" s="51">
        <f t="shared" si="16"/>
        <v>2097600.7030502916</v>
      </c>
      <c r="AT19" s="51">
        <f t="shared" si="16"/>
        <v>2134797.6854441669</v>
      </c>
      <c r="AU19" s="51">
        <f t="shared" si="16"/>
        <v>2172738.6074859193</v>
      </c>
      <c r="AV19" s="51">
        <f t="shared" si="16"/>
        <v>2211438.3479685071</v>
      </c>
      <c r="AW19" s="51">
        <f t="shared" si="16"/>
        <v>2250912.0832607462</v>
      </c>
      <c r="AX19" s="51">
        <f t="shared" si="16"/>
        <v>2291175.2932588309</v>
      </c>
      <c r="AY19" s="51">
        <f t="shared" si="16"/>
        <v>2332243.7674568766</v>
      </c>
      <c r="AZ19" s="51">
        <f t="shared" si="16"/>
        <v>2374133.6111388835</v>
      </c>
      <c r="BA19" s="51">
        <f t="shared" si="16"/>
        <v>2416861.2516945307</v>
      </c>
      <c r="BB19" s="51">
        <f t="shared" si="16"/>
        <v>2460443.4450612902</v>
      </c>
      <c r="BC19" s="51">
        <f t="shared" si="16"/>
        <v>2504897.2822953854</v>
      </c>
      <c r="BD19" s="51">
        <f t="shared" si="16"/>
        <v>2550240.1962741623</v>
      </c>
      <c r="BE19" s="51">
        <f t="shared" si="16"/>
        <v>2596489.9685325152</v>
      </c>
      <c r="BF19" s="51">
        <f t="shared" si="16"/>
        <v>2643664.7362360344</v>
      </c>
      <c r="BG19" s="51">
        <f t="shared" si="16"/>
        <v>2691782.9992936244</v>
      </c>
      <c r="BH19" s="51">
        <f t="shared" si="16"/>
        <v>2740863.6276123663</v>
      </c>
      <c r="BI19" s="51">
        <f t="shared" si="16"/>
        <v>2790925.868497483</v>
      </c>
      <c r="BJ19" s="51">
        <f t="shared" si="16"/>
        <v>2841989.3542003017</v>
      </c>
      <c r="BK19" s="51">
        <f t="shared" si="16"/>
        <v>2894074.1096171769</v>
      </c>
    </row>
    <row r="20" spans="1:63">
      <c r="A20" s="2" t="s">
        <v>16</v>
      </c>
      <c r="C20" s="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</row>
    <row r="21" spans="1:63">
      <c r="A21" s="1" t="s">
        <v>17</v>
      </c>
      <c r="B21" t="s">
        <v>9</v>
      </c>
      <c r="C21" s="5">
        <v>0</v>
      </c>
      <c r="D21" s="46">
        <v>550</v>
      </c>
      <c r="E21" s="46">
        <f t="shared" ref="E21:BK21" si="17">D21*(1+(E22/100))</f>
        <v>539</v>
      </c>
      <c r="F21" s="46">
        <f t="shared" si="17"/>
        <v>528.22</v>
      </c>
      <c r="G21" s="46">
        <f t="shared" si="17"/>
        <v>517.65560000000005</v>
      </c>
      <c r="H21" s="46">
        <f t="shared" si="17"/>
        <v>507.30248800000004</v>
      </c>
      <c r="I21" s="46">
        <f t="shared" si="17"/>
        <v>497.15643824000006</v>
      </c>
      <c r="J21" s="46">
        <f t="shared" si="17"/>
        <v>487.21330947520005</v>
      </c>
      <c r="K21" s="46">
        <f t="shared" si="17"/>
        <v>477.46904328569605</v>
      </c>
      <c r="L21" s="46">
        <f t="shared" si="17"/>
        <v>467.9196624199821</v>
      </c>
      <c r="M21" s="46">
        <f t="shared" si="17"/>
        <v>458.56126917158247</v>
      </c>
      <c r="N21" s="46">
        <f t="shared" si="17"/>
        <v>449.39004378815082</v>
      </c>
      <c r="O21" s="46">
        <f t="shared" si="17"/>
        <v>440.40224291238781</v>
      </c>
      <c r="P21" s="46">
        <f t="shared" si="17"/>
        <v>431.59419805414007</v>
      </c>
      <c r="Q21" s="46">
        <f t="shared" si="17"/>
        <v>422.96231409305727</v>
      </c>
      <c r="R21" s="46">
        <f t="shared" si="17"/>
        <v>414.5030678111961</v>
      </c>
      <c r="S21" s="46">
        <f t="shared" si="17"/>
        <v>406.21300645497217</v>
      </c>
      <c r="T21" s="46">
        <f t="shared" si="17"/>
        <v>398.08874632587271</v>
      </c>
      <c r="U21" s="46">
        <f t="shared" si="17"/>
        <v>390.12697139935523</v>
      </c>
      <c r="V21" s="46">
        <f t="shared" si="17"/>
        <v>382.32443197136814</v>
      </c>
      <c r="W21" s="46">
        <f t="shared" si="17"/>
        <v>374.67794333194075</v>
      </c>
      <c r="X21" s="46">
        <f t="shared" si="17"/>
        <v>367.18438446530195</v>
      </c>
      <c r="Y21" s="46">
        <f t="shared" si="17"/>
        <v>359.84069677599592</v>
      </c>
      <c r="Z21" s="46">
        <f t="shared" si="17"/>
        <v>352.64388284047601</v>
      </c>
      <c r="AA21" s="46">
        <f t="shared" si="17"/>
        <v>345.59100518366648</v>
      </c>
      <c r="AB21" s="46">
        <f t="shared" si="17"/>
        <v>338.67918507999315</v>
      </c>
      <c r="AC21" s="46">
        <f t="shared" si="17"/>
        <v>331.90560137839327</v>
      </c>
      <c r="AD21" s="46">
        <f t="shared" si="17"/>
        <v>325.26748935082537</v>
      </c>
      <c r="AE21" s="46">
        <f t="shared" si="17"/>
        <v>318.76213956380883</v>
      </c>
      <c r="AF21" s="46">
        <f t="shared" si="17"/>
        <v>312.38689677253262</v>
      </c>
      <c r="AG21" s="46">
        <f t="shared" si="17"/>
        <v>306.13915883708199</v>
      </c>
      <c r="AH21" s="46">
        <f t="shared" si="17"/>
        <v>300.01637566034037</v>
      </c>
      <c r="AI21" s="46">
        <f t="shared" si="17"/>
        <v>294.01604814713357</v>
      </c>
      <c r="AJ21" s="46">
        <f t="shared" si="17"/>
        <v>288.1357271841909</v>
      </c>
      <c r="AK21" s="46">
        <f t="shared" si="17"/>
        <v>282.37301264050706</v>
      </c>
      <c r="AL21" s="46">
        <f t="shared" si="17"/>
        <v>276.72555238769689</v>
      </c>
      <c r="AM21" s="46">
        <f t="shared" si="17"/>
        <v>271.19104133994296</v>
      </c>
      <c r="AN21" s="46">
        <f t="shared" si="17"/>
        <v>265.76722051314408</v>
      </c>
      <c r="AO21" s="46">
        <f t="shared" si="17"/>
        <v>260.45187610288122</v>
      </c>
      <c r="AP21" s="46">
        <f t="shared" si="17"/>
        <v>255.24283858082359</v>
      </c>
      <c r="AQ21" s="46">
        <f t="shared" si="17"/>
        <v>250.1379818092071</v>
      </c>
      <c r="AR21" s="46">
        <f t="shared" si="17"/>
        <v>245.13522217302295</v>
      </c>
      <c r="AS21" s="46">
        <f t="shared" si="17"/>
        <v>240.23251772956249</v>
      </c>
      <c r="AT21" s="46">
        <f t="shared" si="17"/>
        <v>235.42786737497124</v>
      </c>
      <c r="AU21" s="46">
        <f t="shared" si="17"/>
        <v>230.71931002747181</v>
      </c>
      <c r="AV21" s="46">
        <f t="shared" si="17"/>
        <v>226.10492382692237</v>
      </c>
      <c r="AW21" s="46">
        <f t="shared" si="17"/>
        <v>221.58282535038393</v>
      </c>
      <c r="AX21" s="46">
        <f t="shared" si="17"/>
        <v>217.15116884337624</v>
      </c>
      <c r="AY21" s="46">
        <f t="shared" si="17"/>
        <v>212.80814546650871</v>
      </c>
      <c r="AZ21" s="46">
        <f t="shared" si="17"/>
        <v>208.55198255717852</v>
      </c>
      <c r="BA21" s="46">
        <f t="shared" si="17"/>
        <v>204.38094290603493</v>
      </c>
      <c r="BB21" s="46">
        <f t="shared" si="17"/>
        <v>200.29332404791424</v>
      </c>
      <c r="BC21" s="46">
        <f t="shared" si="17"/>
        <v>196.28745756695596</v>
      </c>
      <c r="BD21" s="46">
        <f t="shared" si="17"/>
        <v>192.36170841561685</v>
      </c>
      <c r="BE21" s="46">
        <f t="shared" si="17"/>
        <v>188.51447424730452</v>
      </c>
      <c r="BF21" s="46">
        <f t="shared" si="17"/>
        <v>184.74418476235843</v>
      </c>
      <c r="BG21" s="46">
        <f t="shared" si="17"/>
        <v>181.04930106711126</v>
      </c>
      <c r="BH21" s="46">
        <f t="shared" si="17"/>
        <v>177.42831504576904</v>
      </c>
      <c r="BI21" s="46">
        <f t="shared" si="17"/>
        <v>173.87974874485366</v>
      </c>
      <c r="BJ21" s="46">
        <f t="shared" si="17"/>
        <v>170.40215376995658</v>
      </c>
      <c r="BK21" s="46">
        <f t="shared" si="17"/>
        <v>166.99411069455746</v>
      </c>
    </row>
    <row r="22" spans="1:63">
      <c r="A22" s="1" t="s">
        <v>43</v>
      </c>
      <c r="B22" s="40" t="s">
        <v>44</v>
      </c>
      <c r="C22" s="5">
        <v>0</v>
      </c>
      <c r="D22" s="57">
        <v>-2</v>
      </c>
      <c r="E22" s="57">
        <f t="shared" ref="E22:T22" si="18">D22</f>
        <v>-2</v>
      </c>
      <c r="F22" s="57">
        <f t="shared" si="18"/>
        <v>-2</v>
      </c>
      <c r="G22" s="57">
        <f t="shared" si="18"/>
        <v>-2</v>
      </c>
      <c r="H22" s="57">
        <f t="shared" si="18"/>
        <v>-2</v>
      </c>
      <c r="I22" s="57">
        <f t="shared" si="18"/>
        <v>-2</v>
      </c>
      <c r="J22" s="57">
        <f t="shared" si="18"/>
        <v>-2</v>
      </c>
      <c r="K22" s="57">
        <f t="shared" si="18"/>
        <v>-2</v>
      </c>
      <c r="L22" s="57">
        <f t="shared" si="18"/>
        <v>-2</v>
      </c>
      <c r="M22" s="57">
        <f t="shared" si="18"/>
        <v>-2</v>
      </c>
      <c r="N22" s="57">
        <f t="shared" si="18"/>
        <v>-2</v>
      </c>
      <c r="O22" s="57">
        <f t="shared" si="18"/>
        <v>-2</v>
      </c>
      <c r="P22" s="57">
        <f t="shared" si="18"/>
        <v>-2</v>
      </c>
      <c r="Q22" s="57">
        <f t="shared" si="18"/>
        <v>-2</v>
      </c>
      <c r="R22" s="57">
        <f t="shared" si="18"/>
        <v>-2</v>
      </c>
      <c r="S22" s="57">
        <f t="shared" si="18"/>
        <v>-2</v>
      </c>
      <c r="T22" s="57">
        <f t="shared" si="18"/>
        <v>-2</v>
      </c>
      <c r="U22" s="57">
        <f t="shared" ref="U22:AJ22" si="19">T22</f>
        <v>-2</v>
      </c>
      <c r="V22" s="57">
        <f t="shared" si="19"/>
        <v>-2</v>
      </c>
      <c r="W22" s="57">
        <f t="shared" si="19"/>
        <v>-2</v>
      </c>
      <c r="X22" s="57">
        <f t="shared" si="19"/>
        <v>-2</v>
      </c>
      <c r="Y22" s="57">
        <f t="shared" si="19"/>
        <v>-2</v>
      </c>
      <c r="Z22" s="57">
        <f t="shared" si="19"/>
        <v>-2</v>
      </c>
      <c r="AA22" s="57">
        <f t="shared" si="19"/>
        <v>-2</v>
      </c>
      <c r="AB22" s="57">
        <f t="shared" si="19"/>
        <v>-2</v>
      </c>
      <c r="AC22" s="57">
        <f t="shared" si="19"/>
        <v>-2</v>
      </c>
      <c r="AD22" s="57">
        <f t="shared" si="19"/>
        <v>-2</v>
      </c>
      <c r="AE22" s="57">
        <f t="shared" si="19"/>
        <v>-2</v>
      </c>
      <c r="AF22" s="57">
        <f t="shared" si="19"/>
        <v>-2</v>
      </c>
      <c r="AG22" s="57">
        <f t="shared" si="19"/>
        <v>-2</v>
      </c>
      <c r="AH22" s="57">
        <f t="shared" si="19"/>
        <v>-2</v>
      </c>
      <c r="AI22" s="57">
        <f t="shared" si="19"/>
        <v>-2</v>
      </c>
      <c r="AJ22" s="57">
        <f t="shared" si="19"/>
        <v>-2</v>
      </c>
      <c r="AK22" s="57">
        <f t="shared" ref="AK22:AZ22" si="20">AJ22</f>
        <v>-2</v>
      </c>
      <c r="AL22" s="57">
        <f t="shared" si="20"/>
        <v>-2</v>
      </c>
      <c r="AM22" s="57">
        <f t="shared" si="20"/>
        <v>-2</v>
      </c>
      <c r="AN22" s="57">
        <f t="shared" si="20"/>
        <v>-2</v>
      </c>
      <c r="AO22" s="57">
        <f t="shared" si="20"/>
        <v>-2</v>
      </c>
      <c r="AP22" s="57">
        <f t="shared" si="20"/>
        <v>-2</v>
      </c>
      <c r="AQ22" s="57">
        <f t="shared" si="20"/>
        <v>-2</v>
      </c>
      <c r="AR22" s="57">
        <f t="shared" si="20"/>
        <v>-2</v>
      </c>
      <c r="AS22" s="57">
        <f t="shared" si="20"/>
        <v>-2</v>
      </c>
      <c r="AT22" s="57">
        <f t="shared" si="20"/>
        <v>-2</v>
      </c>
      <c r="AU22" s="57">
        <f t="shared" si="20"/>
        <v>-2</v>
      </c>
      <c r="AV22" s="57">
        <f t="shared" si="20"/>
        <v>-2</v>
      </c>
      <c r="AW22" s="57">
        <f t="shared" si="20"/>
        <v>-2</v>
      </c>
      <c r="AX22" s="57">
        <f t="shared" si="20"/>
        <v>-2</v>
      </c>
      <c r="AY22" s="57">
        <f t="shared" si="20"/>
        <v>-2</v>
      </c>
      <c r="AZ22" s="57">
        <f t="shared" si="20"/>
        <v>-2</v>
      </c>
      <c r="BA22" s="57">
        <f t="shared" ref="BA22:BK22" si="21">AZ22</f>
        <v>-2</v>
      </c>
      <c r="BB22" s="57">
        <f t="shared" si="21"/>
        <v>-2</v>
      </c>
      <c r="BC22" s="57">
        <f t="shared" si="21"/>
        <v>-2</v>
      </c>
      <c r="BD22" s="57">
        <f t="shared" si="21"/>
        <v>-2</v>
      </c>
      <c r="BE22" s="57">
        <f t="shared" si="21"/>
        <v>-2</v>
      </c>
      <c r="BF22" s="57">
        <f t="shared" si="21"/>
        <v>-2</v>
      </c>
      <c r="BG22" s="57">
        <f t="shared" si="21"/>
        <v>-2</v>
      </c>
      <c r="BH22" s="57">
        <f t="shared" si="21"/>
        <v>-2</v>
      </c>
      <c r="BI22" s="57">
        <f t="shared" si="21"/>
        <v>-2</v>
      </c>
      <c r="BJ22" s="57">
        <f t="shared" si="21"/>
        <v>-2</v>
      </c>
      <c r="BK22" s="57">
        <f t="shared" si="21"/>
        <v>-2</v>
      </c>
    </row>
    <row r="23" spans="1:63">
      <c r="A23" s="1" t="s">
        <v>39</v>
      </c>
      <c r="B23" t="s">
        <v>10</v>
      </c>
      <c r="C23" s="5">
        <v>0</v>
      </c>
      <c r="D23" s="57">
        <f>(D17)/(0.7*300*D24)</f>
        <v>2.8571428571428572</v>
      </c>
      <c r="E23" s="57">
        <f t="shared" ref="E23:BK23" si="22">(E17)/(0.7*300*E24)</f>
        <v>2.8571428571428572</v>
      </c>
      <c r="F23" s="57">
        <f t="shared" si="22"/>
        <v>2.8571428571428572</v>
      </c>
      <c r="G23" s="57">
        <f t="shared" si="22"/>
        <v>2.8571428571428572</v>
      </c>
      <c r="H23" s="57">
        <f t="shared" si="22"/>
        <v>2.8571428571428572</v>
      </c>
      <c r="I23" s="57">
        <f t="shared" si="22"/>
        <v>2.7619047619047619</v>
      </c>
      <c r="J23" s="57">
        <f t="shared" si="22"/>
        <v>2.6666666666666665</v>
      </c>
      <c r="K23" s="57">
        <f t="shared" si="22"/>
        <v>2.5714285714285716</v>
      </c>
      <c r="L23" s="57">
        <f t="shared" si="22"/>
        <v>2.4761904761904763</v>
      </c>
      <c r="M23" s="57">
        <f t="shared" si="22"/>
        <v>2.3809523809523809</v>
      </c>
      <c r="N23" s="57">
        <f t="shared" si="22"/>
        <v>2.2857142857142856</v>
      </c>
      <c r="O23" s="57">
        <f t="shared" si="22"/>
        <v>2.1904761904761907</v>
      </c>
      <c r="P23" s="57">
        <f t="shared" si="22"/>
        <v>2.0952380952380953</v>
      </c>
      <c r="Q23" s="57">
        <f t="shared" si="22"/>
        <v>2</v>
      </c>
      <c r="R23" s="57">
        <f t="shared" si="22"/>
        <v>1.9047619047619047</v>
      </c>
      <c r="S23" s="57">
        <f t="shared" si="22"/>
        <v>1.9047619047619047</v>
      </c>
      <c r="T23" s="57">
        <f t="shared" si="22"/>
        <v>1.9047619047619047</v>
      </c>
      <c r="U23" s="57">
        <f t="shared" si="22"/>
        <v>1.9047619047619047</v>
      </c>
      <c r="V23" s="57">
        <f t="shared" si="22"/>
        <v>1.9047619047619047</v>
      </c>
      <c r="W23" s="57">
        <f t="shared" si="22"/>
        <v>1.9047619047619047</v>
      </c>
      <c r="X23" s="57">
        <f t="shared" si="22"/>
        <v>1.9047619047619047</v>
      </c>
      <c r="Y23" s="57">
        <f t="shared" si="22"/>
        <v>1.9047619047619047</v>
      </c>
      <c r="Z23" s="57">
        <f t="shared" si="22"/>
        <v>1.9047619047619047</v>
      </c>
      <c r="AA23" s="57">
        <f t="shared" si="22"/>
        <v>1.9047619047619047</v>
      </c>
      <c r="AB23" s="57">
        <f t="shared" si="22"/>
        <v>1.9047619047619047</v>
      </c>
      <c r="AC23" s="57">
        <f t="shared" si="22"/>
        <v>1.9047619047619047</v>
      </c>
      <c r="AD23" s="57">
        <f t="shared" si="22"/>
        <v>1.9047619047619047</v>
      </c>
      <c r="AE23" s="57">
        <f t="shared" si="22"/>
        <v>1.9047619047619047</v>
      </c>
      <c r="AF23" s="57">
        <f t="shared" si="22"/>
        <v>1.9047619047619047</v>
      </c>
      <c r="AG23" s="57">
        <f t="shared" si="22"/>
        <v>1.9047619047619047</v>
      </c>
      <c r="AH23" s="57">
        <f t="shared" si="22"/>
        <v>1.9047619047619047</v>
      </c>
      <c r="AI23" s="57">
        <f t="shared" si="22"/>
        <v>1.9047619047619047</v>
      </c>
      <c r="AJ23" s="57">
        <f t="shared" si="22"/>
        <v>1.9047619047619047</v>
      </c>
      <c r="AK23" s="57">
        <f t="shared" si="22"/>
        <v>1.9047619047619047</v>
      </c>
      <c r="AL23" s="57">
        <f t="shared" si="22"/>
        <v>1.9047619047619047</v>
      </c>
      <c r="AM23" s="57">
        <f t="shared" si="22"/>
        <v>1.9047619047619047</v>
      </c>
      <c r="AN23" s="57">
        <f t="shared" si="22"/>
        <v>1.9047619047619047</v>
      </c>
      <c r="AO23" s="57">
        <f t="shared" si="22"/>
        <v>1.9047619047619047</v>
      </c>
      <c r="AP23" s="57">
        <f t="shared" si="22"/>
        <v>1.9047619047619047</v>
      </c>
      <c r="AQ23" s="57">
        <f t="shared" si="22"/>
        <v>1.9047619047619047</v>
      </c>
      <c r="AR23" s="57">
        <f t="shared" si="22"/>
        <v>1.9047619047619047</v>
      </c>
      <c r="AS23" s="57">
        <f t="shared" si="22"/>
        <v>1.9047619047619047</v>
      </c>
      <c r="AT23" s="57">
        <f t="shared" si="22"/>
        <v>1.9047619047619047</v>
      </c>
      <c r="AU23" s="57">
        <f t="shared" si="22"/>
        <v>1.9047619047619047</v>
      </c>
      <c r="AV23" s="57">
        <f t="shared" si="22"/>
        <v>1.9047619047619047</v>
      </c>
      <c r="AW23" s="57">
        <f t="shared" si="22"/>
        <v>1.9047619047619047</v>
      </c>
      <c r="AX23" s="57">
        <f t="shared" si="22"/>
        <v>1.9047619047619047</v>
      </c>
      <c r="AY23" s="57">
        <f t="shared" si="22"/>
        <v>1.9047619047619047</v>
      </c>
      <c r="AZ23" s="57">
        <f t="shared" si="22"/>
        <v>1.9047619047619047</v>
      </c>
      <c r="BA23" s="57">
        <f t="shared" si="22"/>
        <v>1.9047619047619047</v>
      </c>
      <c r="BB23" s="57">
        <f t="shared" si="22"/>
        <v>1.9047619047619047</v>
      </c>
      <c r="BC23" s="57">
        <f t="shared" si="22"/>
        <v>1.9047619047619047</v>
      </c>
      <c r="BD23" s="57">
        <f t="shared" si="22"/>
        <v>1.9047619047619047</v>
      </c>
      <c r="BE23" s="57">
        <f t="shared" si="22"/>
        <v>1.9047619047619047</v>
      </c>
      <c r="BF23" s="57">
        <f t="shared" si="22"/>
        <v>1.9047619047619047</v>
      </c>
      <c r="BG23" s="57">
        <f t="shared" si="22"/>
        <v>1.9047619047619047</v>
      </c>
      <c r="BH23" s="57">
        <f t="shared" si="22"/>
        <v>1.9047619047619047</v>
      </c>
      <c r="BI23" s="57">
        <f t="shared" si="22"/>
        <v>1.9047619047619047</v>
      </c>
      <c r="BJ23" s="57">
        <f t="shared" si="22"/>
        <v>1.9047619047619047</v>
      </c>
      <c r="BK23" s="57">
        <f t="shared" si="22"/>
        <v>1.9047619047619047</v>
      </c>
    </row>
    <row r="24" spans="1:63">
      <c r="A24" s="1" t="s">
        <v>11</v>
      </c>
      <c r="B24" t="s">
        <v>12</v>
      </c>
      <c r="C24" s="5">
        <v>0</v>
      </c>
      <c r="D24" s="46">
        <v>340</v>
      </c>
      <c r="E24" s="46">
        <f t="shared" ref="E24:BK24" si="23">D24</f>
        <v>340</v>
      </c>
      <c r="F24" s="46">
        <f t="shared" si="23"/>
        <v>340</v>
      </c>
      <c r="G24" s="46">
        <f t="shared" si="23"/>
        <v>340</v>
      </c>
      <c r="H24" s="46">
        <f t="shared" si="23"/>
        <v>340</v>
      </c>
      <c r="I24" s="46">
        <f t="shared" si="23"/>
        <v>340</v>
      </c>
      <c r="J24" s="46">
        <f t="shared" si="23"/>
        <v>340</v>
      </c>
      <c r="K24" s="46">
        <f t="shared" si="23"/>
        <v>340</v>
      </c>
      <c r="L24" s="46">
        <f t="shared" si="23"/>
        <v>340</v>
      </c>
      <c r="M24" s="46">
        <f t="shared" si="23"/>
        <v>340</v>
      </c>
      <c r="N24" s="46">
        <f t="shared" si="23"/>
        <v>340</v>
      </c>
      <c r="O24" s="46">
        <f t="shared" si="23"/>
        <v>340</v>
      </c>
      <c r="P24" s="46">
        <f t="shared" si="23"/>
        <v>340</v>
      </c>
      <c r="Q24" s="46">
        <f t="shared" si="23"/>
        <v>340</v>
      </c>
      <c r="R24" s="46">
        <f t="shared" si="23"/>
        <v>340</v>
      </c>
      <c r="S24" s="46">
        <f t="shared" si="23"/>
        <v>340</v>
      </c>
      <c r="T24" s="46">
        <f t="shared" si="23"/>
        <v>340</v>
      </c>
      <c r="U24" s="46">
        <f t="shared" si="23"/>
        <v>340</v>
      </c>
      <c r="V24" s="46">
        <f t="shared" si="23"/>
        <v>340</v>
      </c>
      <c r="W24" s="46">
        <f t="shared" si="23"/>
        <v>340</v>
      </c>
      <c r="X24" s="46">
        <f t="shared" si="23"/>
        <v>340</v>
      </c>
      <c r="Y24" s="46">
        <f t="shared" si="23"/>
        <v>340</v>
      </c>
      <c r="Z24" s="46">
        <f t="shared" si="23"/>
        <v>340</v>
      </c>
      <c r="AA24" s="46">
        <f t="shared" si="23"/>
        <v>340</v>
      </c>
      <c r="AB24" s="46">
        <f t="shared" si="23"/>
        <v>340</v>
      </c>
      <c r="AC24" s="46">
        <f t="shared" si="23"/>
        <v>340</v>
      </c>
      <c r="AD24" s="46">
        <f t="shared" si="23"/>
        <v>340</v>
      </c>
      <c r="AE24" s="46">
        <f t="shared" si="23"/>
        <v>340</v>
      </c>
      <c r="AF24" s="46">
        <f t="shared" si="23"/>
        <v>340</v>
      </c>
      <c r="AG24" s="46">
        <f t="shared" si="23"/>
        <v>340</v>
      </c>
      <c r="AH24" s="46">
        <f t="shared" si="23"/>
        <v>340</v>
      </c>
      <c r="AI24" s="46">
        <f t="shared" si="23"/>
        <v>340</v>
      </c>
      <c r="AJ24" s="46">
        <f t="shared" si="23"/>
        <v>340</v>
      </c>
      <c r="AK24" s="46">
        <f t="shared" si="23"/>
        <v>340</v>
      </c>
      <c r="AL24" s="46">
        <f t="shared" si="23"/>
        <v>340</v>
      </c>
      <c r="AM24" s="46">
        <f t="shared" si="23"/>
        <v>340</v>
      </c>
      <c r="AN24" s="46">
        <f t="shared" si="23"/>
        <v>340</v>
      </c>
      <c r="AO24" s="46">
        <f t="shared" si="23"/>
        <v>340</v>
      </c>
      <c r="AP24" s="46">
        <f t="shared" si="23"/>
        <v>340</v>
      </c>
      <c r="AQ24" s="46">
        <f t="shared" si="23"/>
        <v>340</v>
      </c>
      <c r="AR24" s="46">
        <f t="shared" si="23"/>
        <v>340</v>
      </c>
      <c r="AS24" s="46">
        <f t="shared" si="23"/>
        <v>340</v>
      </c>
      <c r="AT24" s="46">
        <f t="shared" si="23"/>
        <v>340</v>
      </c>
      <c r="AU24" s="46">
        <f t="shared" si="23"/>
        <v>340</v>
      </c>
      <c r="AV24" s="46">
        <f t="shared" si="23"/>
        <v>340</v>
      </c>
      <c r="AW24" s="46">
        <f t="shared" si="23"/>
        <v>340</v>
      </c>
      <c r="AX24" s="46">
        <f t="shared" si="23"/>
        <v>340</v>
      </c>
      <c r="AY24" s="46">
        <f t="shared" si="23"/>
        <v>340</v>
      </c>
      <c r="AZ24" s="46">
        <f t="shared" si="23"/>
        <v>340</v>
      </c>
      <c r="BA24" s="46">
        <f t="shared" si="23"/>
        <v>340</v>
      </c>
      <c r="BB24" s="46">
        <f t="shared" si="23"/>
        <v>340</v>
      </c>
      <c r="BC24" s="46">
        <f t="shared" si="23"/>
        <v>340</v>
      </c>
      <c r="BD24" s="46">
        <f t="shared" si="23"/>
        <v>340</v>
      </c>
      <c r="BE24" s="46">
        <f t="shared" si="23"/>
        <v>340</v>
      </c>
      <c r="BF24" s="46">
        <f t="shared" si="23"/>
        <v>340</v>
      </c>
      <c r="BG24" s="46">
        <f t="shared" si="23"/>
        <v>340</v>
      </c>
      <c r="BH24" s="46">
        <f t="shared" si="23"/>
        <v>340</v>
      </c>
      <c r="BI24" s="46">
        <f t="shared" si="23"/>
        <v>340</v>
      </c>
      <c r="BJ24" s="46">
        <f t="shared" si="23"/>
        <v>340</v>
      </c>
      <c r="BK24" s="46">
        <f t="shared" si="23"/>
        <v>340</v>
      </c>
    </row>
    <row r="25" spans="1:63">
      <c r="A25" s="1" t="s">
        <v>18</v>
      </c>
      <c r="B25" t="s">
        <v>13</v>
      </c>
      <c r="C25" s="5">
        <v>0</v>
      </c>
      <c r="D25" s="46">
        <f>D24*D23*300</f>
        <v>291428.57142857142</v>
      </c>
      <c r="E25" s="46">
        <f t="shared" ref="E25:BK25" si="24">E24*E23*300</f>
        <v>291428.57142857142</v>
      </c>
      <c r="F25" s="46">
        <f t="shared" si="24"/>
        <v>291428.57142857142</v>
      </c>
      <c r="G25" s="46">
        <f t="shared" si="24"/>
        <v>291428.57142857142</v>
      </c>
      <c r="H25" s="46">
        <f t="shared" si="24"/>
        <v>291428.57142857142</v>
      </c>
      <c r="I25" s="46">
        <f t="shared" si="24"/>
        <v>281714.28571428574</v>
      </c>
      <c r="J25" s="46">
        <f t="shared" si="24"/>
        <v>272000</v>
      </c>
      <c r="K25" s="46">
        <f t="shared" si="24"/>
        <v>262285.71428571432</v>
      </c>
      <c r="L25" s="46">
        <f t="shared" si="24"/>
        <v>252571.42857142858</v>
      </c>
      <c r="M25" s="46">
        <f t="shared" si="24"/>
        <v>242857.14285714287</v>
      </c>
      <c r="N25" s="46">
        <f t="shared" si="24"/>
        <v>233142.85714285713</v>
      </c>
      <c r="O25" s="46">
        <f t="shared" si="24"/>
        <v>223428.57142857145</v>
      </c>
      <c r="P25" s="46">
        <f t="shared" si="24"/>
        <v>213714.28571428571</v>
      </c>
      <c r="Q25" s="46">
        <f t="shared" si="24"/>
        <v>204000</v>
      </c>
      <c r="R25" s="46">
        <f t="shared" si="24"/>
        <v>194285.71428571429</v>
      </c>
      <c r="S25" s="46">
        <f t="shared" si="24"/>
        <v>194285.71428571429</v>
      </c>
      <c r="T25" s="46">
        <f t="shared" si="24"/>
        <v>194285.71428571429</v>
      </c>
      <c r="U25" s="46">
        <f t="shared" si="24"/>
        <v>194285.71428571429</v>
      </c>
      <c r="V25" s="46">
        <f t="shared" si="24"/>
        <v>194285.71428571429</v>
      </c>
      <c r="W25" s="46">
        <f t="shared" si="24"/>
        <v>194285.71428571429</v>
      </c>
      <c r="X25" s="46">
        <f t="shared" si="24"/>
        <v>194285.71428571429</v>
      </c>
      <c r="Y25" s="46">
        <f t="shared" si="24"/>
        <v>194285.71428571429</v>
      </c>
      <c r="Z25" s="46">
        <f t="shared" si="24"/>
        <v>194285.71428571429</v>
      </c>
      <c r="AA25" s="46">
        <f t="shared" si="24"/>
        <v>194285.71428571429</v>
      </c>
      <c r="AB25" s="46">
        <f t="shared" si="24"/>
        <v>194285.71428571429</v>
      </c>
      <c r="AC25" s="46">
        <f t="shared" si="24"/>
        <v>194285.71428571429</v>
      </c>
      <c r="AD25" s="46">
        <f t="shared" si="24"/>
        <v>194285.71428571429</v>
      </c>
      <c r="AE25" s="46">
        <f t="shared" si="24"/>
        <v>194285.71428571429</v>
      </c>
      <c r="AF25" s="46">
        <f t="shared" si="24"/>
        <v>194285.71428571429</v>
      </c>
      <c r="AG25" s="46">
        <f t="shared" si="24"/>
        <v>194285.71428571429</v>
      </c>
      <c r="AH25" s="46">
        <f t="shared" si="24"/>
        <v>194285.71428571429</v>
      </c>
      <c r="AI25" s="46">
        <f t="shared" si="24"/>
        <v>194285.71428571429</v>
      </c>
      <c r="AJ25" s="46">
        <f t="shared" si="24"/>
        <v>194285.71428571429</v>
      </c>
      <c r="AK25" s="46">
        <f t="shared" si="24"/>
        <v>194285.71428571429</v>
      </c>
      <c r="AL25" s="46">
        <f t="shared" si="24"/>
        <v>194285.71428571429</v>
      </c>
      <c r="AM25" s="46">
        <f t="shared" si="24"/>
        <v>194285.71428571429</v>
      </c>
      <c r="AN25" s="46">
        <f t="shared" si="24"/>
        <v>194285.71428571429</v>
      </c>
      <c r="AO25" s="46">
        <f t="shared" si="24"/>
        <v>194285.71428571429</v>
      </c>
      <c r="AP25" s="46">
        <f t="shared" si="24"/>
        <v>194285.71428571429</v>
      </c>
      <c r="AQ25" s="46">
        <f t="shared" si="24"/>
        <v>194285.71428571429</v>
      </c>
      <c r="AR25" s="46">
        <f t="shared" si="24"/>
        <v>194285.71428571429</v>
      </c>
      <c r="AS25" s="46">
        <f t="shared" si="24"/>
        <v>194285.71428571429</v>
      </c>
      <c r="AT25" s="46">
        <f t="shared" si="24"/>
        <v>194285.71428571429</v>
      </c>
      <c r="AU25" s="46">
        <f t="shared" si="24"/>
        <v>194285.71428571429</v>
      </c>
      <c r="AV25" s="46">
        <f t="shared" si="24"/>
        <v>194285.71428571429</v>
      </c>
      <c r="AW25" s="46">
        <f t="shared" si="24"/>
        <v>194285.71428571429</v>
      </c>
      <c r="AX25" s="46">
        <f t="shared" si="24"/>
        <v>194285.71428571429</v>
      </c>
      <c r="AY25" s="46">
        <f t="shared" si="24"/>
        <v>194285.71428571429</v>
      </c>
      <c r="AZ25" s="46">
        <f t="shared" si="24"/>
        <v>194285.71428571429</v>
      </c>
      <c r="BA25" s="46">
        <f t="shared" si="24"/>
        <v>194285.71428571429</v>
      </c>
      <c r="BB25" s="46">
        <f t="shared" si="24"/>
        <v>194285.71428571429</v>
      </c>
      <c r="BC25" s="46">
        <f t="shared" si="24"/>
        <v>194285.71428571429</v>
      </c>
      <c r="BD25" s="46">
        <f t="shared" si="24"/>
        <v>194285.71428571429</v>
      </c>
      <c r="BE25" s="46">
        <f t="shared" si="24"/>
        <v>194285.71428571429</v>
      </c>
      <c r="BF25" s="46">
        <f t="shared" si="24"/>
        <v>194285.71428571429</v>
      </c>
      <c r="BG25" s="46">
        <f t="shared" si="24"/>
        <v>194285.71428571429</v>
      </c>
      <c r="BH25" s="46">
        <f t="shared" si="24"/>
        <v>194285.71428571429</v>
      </c>
      <c r="BI25" s="46">
        <f t="shared" si="24"/>
        <v>194285.71428571429</v>
      </c>
      <c r="BJ25" s="46">
        <f t="shared" si="24"/>
        <v>194285.71428571429</v>
      </c>
      <c r="BK25" s="46">
        <f t="shared" si="24"/>
        <v>194285.71428571429</v>
      </c>
    </row>
    <row r="26" spans="1:63">
      <c r="A26" s="2" t="s">
        <v>60</v>
      </c>
      <c r="B26" s="7" t="s">
        <v>14</v>
      </c>
      <c r="C26" s="8">
        <v>0</v>
      </c>
      <c r="D26" s="49">
        <f>D21*D25/1000</f>
        <v>160285.71428571426</v>
      </c>
      <c r="E26" s="49">
        <f t="shared" ref="E26:BK26" si="25">E21*E25/1000</f>
        <v>157080</v>
      </c>
      <c r="F26" s="49">
        <f t="shared" si="25"/>
        <v>153938.4</v>
      </c>
      <c r="G26" s="49">
        <f t="shared" si="25"/>
        <v>150859.63200000001</v>
      </c>
      <c r="H26" s="49">
        <f t="shared" si="25"/>
        <v>147842.43936000002</v>
      </c>
      <c r="I26" s="49">
        <f t="shared" si="25"/>
        <v>140056.07088704003</v>
      </c>
      <c r="J26" s="49">
        <f t="shared" si="25"/>
        <v>132522.0201772544</v>
      </c>
      <c r="K26" s="49">
        <f t="shared" si="25"/>
        <v>125233.30906750544</v>
      </c>
      <c r="L26" s="49">
        <f t="shared" si="25"/>
        <v>118183.13759407548</v>
      </c>
      <c r="M26" s="49">
        <f t="shared" si="25"/>
        <v>111364.87965595575</v>
      </c>
      <c r="N26" s="49">
        <f t="shared" si="25"/>
        <v>104772.07878032317</v>
      </c>
      <c r="O26" s="49">
        <f t="shared" si="25"/>
        <v>98398.443987853505</v>
      </c>
      <c r="P26" s="49">
        <f t="shared" si="25"/>
        <v>92237.845755570495</v>
      </c>
      <c r="Q26" s="49">
        <f t="shared" si="25"/>
        <v>86284.312074983682</v>
      </c>
      <c r="R26" s="49">
        <f t="shared" si="25"/>
        <v>80532.024603318088</v>
      </c>
      <c r="S26" s="49">
        <f t="shared" si="25"/>
        <v>78921.38411125174</v>
      </c>
      <c r="T26" s="49">
        <f t="shared" si="25"/>
        <v>77342.956429026686</v>
      </c>
      <c r="U26" s="49">
        <f t="shared" si="25"/>
        <v>75796.097300446156</v>
      </c>
      <c r="V26" s="49">
        <f t="shared" si="25"/>
        <v>74280.175354437248</v>
      </c>
      <c r="W26" s="49">
        <f t="shared" si="25"/>
        <v>72794.571847348503</v>
      </c>
      <c r="X26" s="49">
        <f t="shared" si="25"/>
        <v>71338.680410401517</v>
      </c>
      <c r="Y26" s="49">
        <f t="shared" si="25"/>
        <v>69911.906802193495</v>
      </c>
      <c r="Z26" s="49">
        <f t="shared" si="25"/>
        <v>68513.668666149635</v>
      </c>
      <c r="AA26" s="49">
        <f t="shared" si="25"/>
        <v>67143.395292826637</v>
      </c>
      <c r="AB26" s="49">
        <f t="shared" si="25"/>
        <v>65800.52738697009</v>
      </c>
      <c r="AC26" s="49">
        <f t="shared" si="25"/>
        <v>64484.516839230695</v>
      </c>
      <c r="AD26" s="49">
        <f t="shared" si="25"/>
        <v>63194.826502446071</v>
      </c>
      <c r="AE26" s="49">
        <f t="shared" si="25"/>
        <v>61930.929972397149</v>
      </c>
      <c r="AF26" s="49">
        <f t="shared" si="25"/>
        <v>60692.311372949196</v>
      </c>
      <c r="AG26" s="49">
        <f t="shared" si="25"/>
        <v>59478.465145490212</v>
      </c>
      <c r="AH26" s="49">
        <f t="shared" si="25"/>
        <v>58288.895842580416</v>
      </c>
      <c r="AI26" s="49">
        <f t="shared" si="25"/>
        <v>57123.117925728809</v>
      </c>
      <c r="AJ26" s="49">
        <f t="shared" si="25"/>
        <v>55980.655567214235</v>
      </c>
      <c r="AK26" s="49">
        <f t="shared" si="25"/>
        <v>54861.042455869945</v>
      </c>
      <c r="AL26" s="49">
        <f t="shared" si="25"/>
        <v>53763.821606752535</v>
      </c>
      <c r="AM26" s="49">
        <f t="shared" si="25"/>
        <v>52688.545174617495</v>
      </c>
      <c r="AN26" s="49">
        <f t="shared" si="25"/>
        <v>51634.774271125141</v>
      </c>
      <c r="AO26" s="49">
        <f t="shared" si="25"/>
        <v>50602.078785702637</v>
      </c>
      <c r="AP26" s="49">
        <f t="shared" si="25"/>
        <v>49590.037209988586</v>
      </c>
      <c r="AQ26" s="49">
        <f t="shared" si="25"/>
        <v>48598.23646578881</v>
      </c>
      <c r="AR26" s="49">
        <f t="shared" si="25"/>
        <v>47626.271736473034</v>
      </c>
      <c r="AS26" s="49">
        <f t="shared" si="25"/>
        <v>46673.746301743566</v>
      </c>
      <c r="AT26" s="49">
        <f t="shared" si="25"/>
        <v>45740.271375708697</v>
      </c>
      <c r="AU26" s="49">
        <f t="shared" si="25"/>
        <v>44825.465948194527</v>
      </c>
      <c r="AV26" s="49">
        <f t="shared" si="25"/>
        <v>43928.956629230634</v>
      </c>
      <c r="AW26" s="49">
        <f t="shared" si="25"/>
        <v>43050.377496646026</v>
      </c>
      <c r="AX26" s="49">
        <f t="shared" si="25"/>
        <v>42189.369946713101</v>
      </c>
      <c r="AY26" s="49">
        <f t="shared" si="25"/>
        <v>41345.582547778838</v>
      </c>
      <c r="AZ26" s="49">
        <f t="shared" si="25"/>
        <v>40518.670896823256</v>
      </c>
      <c r="BA26" s="49">
        <f t="shared" si="25"/>
        <v>39708.297478886794</v>
      </c>
      <c r="BB26" s="49">
        <f t="shared" si="25"/>
        <v>38914.131529309059</v>
      </c>
      <c r="BC26" s="49">
        <f t="shared" si="25"/>
        <v>38135.84889872287</v>
      </c>
      <c r="BD26" s="49">
        <f t="shared" si="25"/>
        <v>37373.131920748419</v>
      </c>
      <c r="BE26" s="49">
        <f t="shared" si="25"/>
        <v>36625.669282333445</v>
      </c>
      <c r="BF26" s="49">
        <f t="shared" si="25"/>
        <v>35893.155896686781</v>
      </c>
      <c r="BG26" s="49">
        <f t="shared" si="25"/>
        <v>35175.292778753043</v>
      </c>
      <c r="BH26" s="49">
        <f t="shared" si="25"/>
        <v>34471.786923177984</v>
      </c>
      <c r="BI26" s="49">
        <f t="shared" si="25"/>
        <v>33782.351184714425</v>
      </c>
      <c r="BJ26" s="49">
        <f t="shared" si="25"/>
        <v>33106.704161020134</v>
      </c>
      <c r="BK26" s="49">
        <f t="shared" si="25"/>
        <v>32444.570077799737</v>
      </c>
    </row>
    <row r="27" spans="1:63">
      <c r="A27" s="1" t="s">
        <v>19</v>
      </c>
      <c r="B27" t="s">
        <v>20</v>
      </c>
      <c r="C27" s="5">
        <v>0</v>
      </c>
      <c r="D27" s="45">
        <v>0.5</v>
      </c>
      <c r="E27" s="45">
        <f t="shared" ref="E27:T28" si="26">D27</f>
        <v>0.5</v>
      </c>
      <c r="F27" s="45">
        <f t="shared" si="26"/>
        <v>0.5</v>
      </c>
      <c r="G27" s="45">
        <f t="shared" si="26"/>
        <v>0.5</v>
      </c>
      <c r="H27" s="45">
        <f t="shared" si="26"/>
        <v>0.5</v>
      </c>
      <c r="I27" s="45">
        <f t="shared" si="26"/>
        <v>0.5</v>
      </c>
      <c r="J27" s="45">
        <f t="shared" si="26"/>
        <v>0.5</v>
      </c>
      <c r="K27" s="45">
        <f t="shared" si="26"/>
        <v>0.5</v>
      </c>
      <c r="L27" s="45">
        <f t="shared" si="26"/>
        <v>0.5</v>
      </c>
      <c r="M27" s="45">
        <f t="shared" si="26"/>
        <v>0.5</v>
      </c>
      <c r="N27" s="45">
        <f t="shared" si="26"/>
        <v>0.5</v>
      </c>
      <c r="O27" s="45">
        <f t="shared" si="26"/>
        <v>0.5</v>
      </c>
      <c r="P27" s="45">
        <f t="shared" si="26"/>
        <v>0.5</v>
      </c>
      <c r="Q27" s="45">
        <f t="shared" si="26"/>
        <v>0.5</v>
      </c>
      <c r="R27" s="45">
        <f t="shared" si="26"/>
        <v>0.5</v>
      </c>
      <c r="S27" s="45">
        <f t="shared" si="26"/>
        <v>0.5</v>
      </c>
      <c r="T27" s="45">
        <f t="shared" si="26"/>
        <v>0.5</v>
      </c>
      <c r="U27" s="45">
        <f t="shared" ref="U27:AJ28" si="27">T27</f>
        <v>0.5</v>
      </c>
      <c r="V27" s="45">
        <f t="shared" si="27"/>
        <v>0.5</v>
      </c>
      <c r="W27" s="45">
        <f t="shared" si="27"/>
        <v>0.5</v>
      </c>
      <c r="X27" s="45">
        <f t="shared" si="27"/>
        <v>0.5</v>
      </c>
      <c r="Y27" s="45">
        <f t="shared" si="27"/>
        <v>0.5</v>
      </c>
      <c r="Z27" s="45">
        <f t="shared" si="27"/>
        <v>0.5</v>
      </c>
      <c r="AA27" s="45">
        <f t="shared" si="27"/>
        <v>0.5</v>
      </c>
      <c r="AB27" s="45">
        <f t="shared" si="27"/>
        <v>0.5</v>
      </c>
      <c r="AC27" s="45">
        <f t="shared" si="27"/>
        <v>0.5</v>
      </c>
      <c r="AD27" s="45">
        <f t="shared" si="27"/>
        <v>0.5</v>
      </c>
      <c r="AE27" s="45">
        <f t="shared" si="27"/>
        <v>0.5</v>
      </c>
      <c r="AF27" s="45">
        <f t="shared" si="27"/>
        <v>0.5</v>
      </c>
      <c r="AG27" s="45">
        <f t="shared" si="27"/>
        <v>0.5</v>
      </c>
      <c r="AH27" s="45">
        <f t="shared" si="27"/>
        <v>0.5</v>
      </c>
      <c r="AI27" s="45">
        <f t="shared" si="27"/>
        <v>0.5</v>
      </c>
      <c r="AJ27" s="45">
        <f t="shared" si="27"/>
        <v>0.5</v>
      </c>
      <c r="AK27" s="45">
        <f t="shared" ref="AK27:AZ28" si="28">AJ27</f>
        <v>0.5</v>
      </c>
      <c r="AL27" s="45">
        <f t="shared" si="28"/>
        <v>0.5</v>
      </c>
      <c r="AM27" s="45">
        <f t="shared" si="28"/>
        <v>0.5</v>
      </c>
      <c r="AN27" s="45">
        <f t="shared" si="28"/>
        <v>0.5</v>
      </c>
      <c r="AO27" s="45">
        <f t="shared" si="28"/>
        <v>0.5</v>
      </c>
      <c r="AP27" s="45">
        <f t="shared" si="28"/>
        <v>0.5</v>
      </c>
      <c r="AQ27" s="45">
        <f t="shared" si="28"/>
        <v>0.5</v>
      </c>
      <c r="AR27" s="45">
        <f t="shared" si="28"/>
        <v>0.5</v>
      </c>
      <c r="AS27" s="45">
        <f t="shared" si="28"/>
        <v>0.5</v>
      </c>
      <c r="AT27" s="45">
        <f t="shared" si="28"/>
        <v>0.5</v>
      </c>
      <c r="AU27" s="45">
        <f t="shared" si="28"/>
        <v>0.5</v>
      </c>
      <c r="AV27" s="45">
        <f t="shared" si="28"/>
        <v>0.5</v>
      </c>
      <c r="AW27" s="45">
        <f t="shared" si="28"/>
        <v>0.5</v>
      </c>
      <c r="AX27" s="45">
        <f t="shared" si="28"/>
        <v>0.5</v>
      </c>
      <c r="AY27" s="45">
        <f t="shared" si="28"/>
        <v>0.5</v>
      </c>
      <c r="AZ27" s="45">
        <f t="shared" si="28"/>
        <v>0.5</v>
      </c>
      <c r="BA27" s="45">
        <f t="shared" ref="BA27:BK28" si="29">AZ27</f>
        <v>0.5</v>
      </c>
      <c r="BB27" s="45">
        <f t="shared" si="29"/>
        <v>0.5</v>
      </c>
      <c r="BC27" s="45">
        <f t="shared" si="29"/>
        <v>0.5</v>
      </c>
      <c r="BD27" s="45">
        <f t="shared" si="29"/>
        <v>0.5</v>
      </c>
      <c r="BE27" s="45">
        <f t="shared" si="29"/>
        <v>0.5</v>
      </c>
      <c r="BF27" s="45">
        <f t="shared" si="29"/>
        <v>0.5</v>
      </c>
      <c r="BG27" s="45">
        <f t="shared" si="29"/>
        <v>0.5</v>
      </c>
      <c r="BH27" s="45">
        <f t="shared" si="29"/>
        <v>0.5</v>
      </c>
      <c r="BI27" s="45">
        <f t="shared" si="29"/>
        <v>0.5</v>
      </c>
      <c r="BJ27" s="45">
        <f t="shared" si="29"/>
        <v>0.5</v>
      </c>
      <c r="BK27" s="45">
        <f t="shared" si="29"/>
        <v>0.5</v>
      </c>
    </row>
    <row r="28" spans="1:63">
      <c r="A28" s="1" t="s">
        <v>43</v>
      </c>
      <c r="B28" s="40" t="s">
        <v>44</v>
      </c>
      <c r="C28" s="5">
        <v>0</v>
      </c>
      <c r="D28" s="45">
        <v>2</v>
      </c>
      <c r="E28" s="45">
        <f t="shared" si="26"/>
        <v>2</v>
      </c>
      <c r="F28" s="45">
        <f t="shared" si="26"/>
        <v>2</v>
      </c>
      <c r="G28" s="45">
        <f t="shared" si="26"/>
        <v>2</v>
      </c>
      <c r="H28" s="45">
        <f t="shared" si="26"/>
        <v>2</v>
      </c>
      <c r="I28" s="45">
        <f t="shared" si="26"/>
        <v>2</v>
      </c>
      <c r="J28" s="45">
        <f t="shared" si="26"/>
        <v>2</v>
      </c>
      <c r="K28" s="45">
        <f t="shared" si="26"/>
        <v>2</v>
      </c>
      <c r="L28" s="45">
        <f t="shared" si="26"/>
        <v>2</v>
      </c>
      <c r="M28" s="45">
        <f t="shared" si="26"/>
        <v>2</v>
      </c>
      <c r="N28" s="45">
        <f t="shared" si="26"/>
        <v>2</v>
      </c>
      <c r="O28" s="45">
        <f t="shared" si="26"/>
        <v>2</v>
      </c>
      <c r="P28" s="45">
        <f t="shared" si="26"/>
        <v>2</v>
      </c>
      <c r="Q28" s="45">
        <f t="shared" si="26"/>
        <v>2</v>
      </c>
      <c r="R28" s="45">
        <f t="shared" si="26"/>
        <v>2</v>
      </c>
      <c r="S28" s="45">
        <f t="shared" si="26"/>
        <v>2</v>
      </c>
      <c r="T28" s="45">
        <f t="shared" si="26"/>
        <v>2</v>
      </c>
      <c r="U28" s="45">
        <f t="shared" si="27"/>
        <v>2</v>
      </c>
      <c r="V28" s="45">
        <f t="shared" si="27"/>
        <v>2</v>
      </c>
      <c r="W28" s="45">
        <f t="shared" si="27"/>
        <v>2</v>
      </c>
      <c r="X28" s="45">
        <f t="shared" si="27"/>
        <v>2</v>
      </c>
      <c r="Y28" s="45">
        <f t="shared" si="27"/>
        <v>2</v>
      </c>
      <c r="Z28" s="45">
        <f t="shared" si="27"/>
        <v>2</v>
      </c>
      <c r="AA28" s="45">
        <f t="shared" si="27"/>
        <v>2</v>
      </c>
      <c r="AB28" s="45">
        <f t="shared" si="27"/>
        <v>2</v>
      </c>
      <c r="AC28" s="45">
        <f t="shared" si="27"/>
        <v>2</v>
      </c>
      <c r="AD28" s="45">
        <f t="shared" si="27"/>
        <v>2</v>
      </c>
      <c r="AE28" s="45">
        <f t="shared" si="27"/>
        <v>2</v>
      </c>
      <c r="AF28" s="45">
        <f t="shared" si="27"/>
        <v>2</v>
      </c>
      <c r="AG28" s="45">
        <f t="shared" si="27"/>
        <v>2</v>
      </c>
      <c r="AH28" s="45">
        <f t="shared" si="27"/>
        <v>2</v>
      </c>
      <c r="AI28" s="45">
        <f t="shared" si="27"/>
        <v>2</v>
      </c>
      <c r="AJ28" s="45">
        <f t="shared" si="27"/>
        <v>2</v>
      </c>
      <c r="AK28" s="45">
        <f t="shared" si="28"/>
        <v>2</v>
      </c>
      <c r="AL28" s="45">
        <f t="shared" si="28"/>
        <v>2</v>
      </c>
      <c r="AM28" s="45">
        <f t="shared" si="28"/>
        <v>2</v>
      </c>
      <c r="AN28" s="45">
        <f t="shared" si="28"/>
        <v>2</v>
      </c>
      <c r="AO28" s="45">
        <f t="shared" si="28"/>
        <v>2</v>
      </c>
      <c r="AP28" s="45">
        <f t="shared" si="28"/>
        <v>2</v>
      </c>
      <c r="AQ28" s="45">
        <f t="shared" si="28"/>
        <v>2</v>
      </c>
      <c r="AR28" s="45">
        <f t="shared" si="28"/>
        <v>2</v>
      </c>
      <c r="AS28" s="45">
        <f t="shared" si="28"/>
        <v>2</v>
      </c>
      <c r="AT28" s="45">
        <f t="shared" si="28"/>
        <v>2</v>
      </c>
      <c r="AU28" s="45">
        <f t="shared" si="28"/>
        <v>2</v>
      </c>
      <c r="AV28" s="45">
        <f t="shared" si="28"/>
        <v>2</v>
      </c>
      <c r="AW28" s="45">
        <f t="shared" si="28"/>
        <v>2</v>
      </c>
      <c r="AX28" s="45">
        <f t="shared" si="28"/>
        <v>2</v>
      </c>
      <c r="AY28" s="45">
        <f t="shared" si="28"/>
        <v>2</v>
      </c>
      <c r="AZ28" s="45">
        <f t="shared" si="28"/>
        <v>2</v>
      </c>
      <c r="BA28" s="45">
        <f t="shared" si="29"/>
        <v>2</v>
      </c>
      <c r="BB28" s="45">
        <f t="shared" si="29"/>
        <v>2</v>
      </c>
      <c r="BC28" s="45">
        <f t="shared" si="29"/>
        <v>2</v>
      </c>
      <c r="BD28" s="45">
        <f t="shared" si="29"/>
        <v>2</v>
      </c>
      <c r="BE28" s="45">
        <f t="shared" si="29"/>
        <v>2</v>
      </c>
      <c r="BF28" s="45">
        <f t="shared" si="29"/>
        <v>2</v>
      </c>
      <c r="BG28" s="45">
        <f t="shared" si="29"/>
        <v>2</v>
      </c>
      <c r="BH28" s="45">
        <f t="shared" si="29"/>
        <v>2</v>
      </c>
      <c r="BI28" s="45">
        <f t="shared" si="29"/>
        <v>2</v>
      </c>
      <c r="BJ28" s="45">
        <f t="shared" si="29"/>
        <v>2</v>
      </c>
      <c r="BK28" s="45">
        <f t="shared" si="29"/>
        <v>2</v>
      </c>
    </row>
    <row r="29" spans="1:63">
      <c r="A29" s="14" t="s">
        <v>19</v>
      </c>
      <c r="B29" s="15" t="s">
        <v>14</v>
      </c>
      <c r="C29" s="8">
        <v>0</v>
      </c>
      <c r="D29" s="49">
        <f>C3*(D27/100)</f>
        <v>17784</v>
      </c>
      <c r="E29" s="49">
        <f>D29*(1+(E28/100))</f>
        <v>18139.68</v>
      </c>
      <c r="F29" s="49">
        <f t="shared" ref="F29:BK29" si="30">E29*(1+(F28/100))</f>
        <v>18502.473600000001</v>
      </c>
      <c r="G29" s="49">
        <f t="shared" si="30"/>
        <v>18872.523072</v>
      </c>
      <c r="H29" s="49">
        <f t="shared" si="30"/>
        <v>19249.973533439999</v>
      </c>
      <c r="I29" s="49">
        <f t="shared" si="30"/>
        <v>19634.973004108801</v>
      </c>
      <c r="J29" s="49">
        <f t="shared" si="30"/>
        <v>20027.672464190979</v>
      </c>
      <c r="K29" s="49">
        <f t="shared" si="30"/>
        <v>20428.225913474798</v>
      </c>
      <c r="L29" s="49">
        <f t="shared" si="30"/>
        <v>20836.790431744295</v>
      </c>
      <c r="M29" s="49">
        <f t="shared" si="30"/>
        <v>21253.526240379182</v>
      </c>
      <c r="N29" s="49">
        <f t="shared" si="30"/>
        <v>21678.596765186765</v>
      </c>
      <c r="O29" s="49">
        <f t="shared" si="30"/>
        <v>22112.1687004905</v>
      </c>
      <c r="P29" s="49">
        <f t="shared" si="30"/>
        <v>22554.412074500309</v>
      </c>
      <c r="Q29" s="49">
        <f t="shared" si="30"/>
        <v>23005.500315990317</v>
      </c>
      <c r="R29" s="49">
        <f t="shared" si="30"/>
        <v>23465.610322310124</v>
      </c>
      <c r="S29" s="49">
        <f t="shared" si="30"/>
        <v>23934.922528756328</v>
      </c>
      <c r="T29" s="49">
        <f t="shared" si="30"/>
        <v>24413.620979331456</v>
      </c>
      <c r="U29" s="49">
        <f t="shared" si="30"/>
        <v>24901.893398918084</v>
      </c>
      <c r="V29" s="49">
        <f t="shared" si="30"/>
        <v>25399.931266896445</v>
      </c>
      <c r="W29" s="49">
        <f t="shared" si="30"/>
        <v>25907.929892234373</v>
      </c>
      <c r="X29" s="49">
        <f t="shared" si="30"/>
        <v>26426.088490079062</v>
      </c>
      <c r="Y29" s="49">
        <f t="shared" si="30"/>
        <v>26954.610259880643</v>
      </c>
      <c r="Z29" s="49">
        <f t="shared" si="30"/>
        <v>27493.702465078255</v>
      </c>
      <c r="AA29" s="49">
        <f t="shared" si="30"/>
        <v>28043.57651437982</v>
      </c>
      <c r="AB29" s="49">
        <f t="shared" si="30"/>
        <v>28604.448044667417</v>
      </c>
      <c r="AC29" s="49">
        <f t="shared" si="30"/>
        <v>29176.537005560767</v>
      </c>
      <c r="AD29" s="49">
        <f t="shared" si="30"/>
        <v>29760.067745671982</v>
      </c>
      <c r="AE29" s="49">
        <f t="shared" si="30"/>
        <v>30355.269100585421</v>
      </c>
      <c r="AF29" s="49">
        <f t="shared" si="30"/>
        <v>30962.37448259713</v>
      </c>
      <c r="AG29" s="49">
        <f t="shared" si="30"/>
        <v>31581.621972249071</v>
      </c>
      <c r="AH29" s="49">
        <f t="shared" si="30"/>
        <v>32213.254411694052</v>
      </c>
      <c r="AI29" s="49">
        <f t="shared" si="30"/>
        <v>32857.519499927934</v>
      </c>
      <c r="AJ29" s="49">
        <f t="shared" si="30"/>
        <v>33514.669889926496</v>
      </c>
      <c r="AK29" s="49">
        <f t="shared" si="30"/>
        <v>34184.963287725026</v>
      </c>
      <c r="AL29" s="49">
        <f t="shared" si="30"/>
        <v>34868.662553479524</v>
      </c>
      <c r="AM29" s="49">
        <f t="shared" si="30"/>
        <v>35566.035804549116</v>
      </c>
      <c r="AN29" s="49">
        <f t="shared" si="30"/>
        <v>36277.356520640096</v>
      </c>
      <c r="AO29" s="49">
        <f t="shared" si="30"/>
        <v>37002.903651052897</v>
      </c>
      <c r="AP29" s="49">
        <f t="shared" si="30"/>
        <v>37742.961724073954</v>
      </c>
      <c r="AQ29" s="49">
        <f t="shared" si="30"/>
        <v>38497.820958555436</v>
      </c>
      <c r="AR29" s="49">
        <f t="shared" si="30"/>
        <v>39267.777377726547</v>
      </c>
      <c r="AS29" s="49">
        <f t="shared" si="30"/>
        <v>40053.132925281076</v>
      </c>
      <c r="AT29" s="49">
        <f t="shared" si="30"/>
        <v>40854.195583786699</v>
      </c>
      <c r="AU29" s="49">
        <f t="shared" si="30"/>
        <v>41671.279495462433</v>
      </c>
      <c r="AV29" s="49">
        <f t="shared" si="30"/>
        <v>42504.705085371679</v>
      </c>
      <c r="AW29" s="49">
        <f t="shared" si="30"/>
        <v>43354.799187079116</v>
      </c>
      <c r="AX29" s="49">
        <f t="shared" si="30"/>
        <v>44221.895170820702</v>
      </c>
      <c r="AY29" s="49">
        <f t="shared" si="30"/>
        <v>45106.333074237118</v>
      </c>
      <c r="AZ29" s="49">
        <f t="shared" si="30"/>
        <v>46008.459735721859</v>
      </c>
      <c r="BA29" s="49">
        <f t="shared" si="30"/>
        <v>46928.628930436294</v>
      </c>
      <c r="BB29" s="49">
        <f t="shared" si="30"/>
        <v>47867.201509045022</v>
      </c>
      <c r="BC29" s="49">
        <f t="shared" si="30"/>
        <v>48824.545539225925</v>
      </c>
      <c r="BD29" s="49">
        <f t="shared" si="30"/>
        <v>49801.036450010441</v>
      </c>
      <c r="BE29" s="49">
        <f t="shared" si="30"/>
        <v>50797.057179010648</v>
      </c>
      <c r="BF29" s="49">
        <f t="shared" si="30"/>
        <v>51812.998322590858</v>
      </c>
      <c r="BG29" s="49">
        <f t="shared" si="30"/>
        <v>52849.258289042678</v>
      </c>
      <c r="BH29" s="49">
        <f t="shared" si="30"/>
        <v>53906.243454823532</v>
      </c>
      <c r="BI29" s="49">
        <f t="shared" si="30"/>
        <v>54984.368323920004</v>
      </c>
      <c r="BJ29" s="49">
        <f t="shared" si="30"/>
        <v>56084.055690398403</v>
      </c>
      <c r="BK29" s="49">
        <f t="shared" si="30"/>
        <v>57205.736804206375</v>
      </c>
    </row>
    <row r="30" spans="1:63">
      <c r="A30" s="1" t="s">
        <v>21</v>
      </c>
      <c r="B30" s="5">
        <v>0</v>
      </c>
      <c r="C30" s="5">
        <v>0</v>
      </c>
      <c r="D30" s="53">
        <v>20</v>
      </c>
      <c r="E30" s="53">
        <f>D30</f>
        <v>20</v>
      </c>
      <c r="F30" s="53">
        <f t="shared" ref="F30:BK30" si="31">E30</f>
        <v>20</v>
      </c>
      <c r="G30" s="53">
        <f t="shared" si="31"/>
        <v>20</v>
      </c>
      <c r="H30" s="53">
        <f t="shared" si="31"/>
        <v>20</v>
      </c>
      <c r="I30" s="53">
        <f t="shared" si="31"/>
        <v>20</v>
      </c>
      <c r="J30" s="53">
        <f t="shared" si="31"/>
        <v>20</v>
      </c>
      <c r="K30" s="53">
        <f t="shared" si="31"/>
        <v>20</v>
      </c>
      <c r="L30" s="53">
        <f t="shared" si="31"/>
        <v>20</v>
      </c>
      <c r="M30" s="53">
        <f t="shared" si="31"/>
        <v>20</v>
      </c>
      <c r="N30" s="53">
        <f t="shared" si="31"/>
        <v>20</v>
      </c>
      <c r="O30" s="53">
        <f t="shared" si="31"/>
        <v>20</v>
      </c>
      <c r="P30" s="53">
        <f t="shared" si="31"/>
        <v>20</v>
      </c>
      <c r="Q30" s="53">
        <f t="shared" si="31"/>
        <v>20</v>
      </c>
      <c r="R30" s="53">
        <f t="shared" si="31"/>
        <v>20</v>
      </c>
      <c r="S30" s="53">
        <f t="shared" si="31"/>
        <v>20</v>
      </c>
      <c r="T30" s="53">
        <f t="shared" si="31"/>
        <v>20</v>
      </c>
      <c r="U30" s="53">
        <f t="shared" si="31"/>
        <v>20</v>
      </c>
      <c r="V30" s="53">
        <f t="shared" si="31"/>
        <v>20</v>
      </c>
      <c r="W30" s="53">
        <f t="shared" si="31"/>
        <v>20</v>
      </c>
      <c r="X30" s="53">
        <f t="shared" si="31"/>
        <v>20</v>
      </c>
      <c r="Y30" s="53">
        <f t="shared" si="31"/>
        <v>20</v>
      </c>
      <c r="Z30" s="53">
        <f t="shared" si="31"/>
        <v>20</v>
      </c>
      <c r="AA30" s="53">
        <f t="shared" si="31"/>
        <v>20</v>
      </c>
      <c r="AB30" s="53">
        <f t="shared" si="31"/>
        <v>20</v>
      </c>
      <c r="AC30" s="53">
        <f t="shared" si="31"/>
        <v>20</v>
      </c>
      <c r="AD30" s="53">
        <f t="shared" si="31"/>
        <v>20</v>
      </c>
      <c r="AE30" s="53">
        <f t="shared" si="31"/>
        <v>20</v>
      </c>
      <c r="AF30" s="53">
        <f t="shared" si="31"/>
        <v>20</v>
      </c>
      <c r="AG30" s="53">
        <f t="shared" si="31"/>
        <v>20</v>
      </c>
      <c r="AH30" s="53">
        <f t="shared" si="31"/>
        <v>20</v>
      </c>
      <c r="AI30" s="53">
        <f t="shared" si="31"/>
        <v>20</v>
      </c>
      <c r="AJ30" s="53">
        <f t="shared" si="31"/>
        <v>20</v>
      </c>
      <c r="AK30" s="53">
        <f t="shared" si="31"/>
        <v>20</v>
      </c>
      <c r="AL30" s="53">
        <f t="shared" si="31"/>
        <v>20</v>
      </c>
      <c r="AM30" s="53">
        <f t="shared" si="31"/>
        <v>20</v>
      </c>
      <c r="AN30" s="53">
        <f t="shared" si="31"/>
        <v>20</v>
      </c>
      <c r="AO30" s="53">
        <f t="shared" si="31"/>
        <v>20</v>
      </c>
      <c r="AP30" s="53">
        <f t="shared" si="31"/>
        <v>20</v>
      </c>
      <c r="AQ30" s="53">
        <f t="shared" si="31"/>
        <v>20</v>
      </c>
      <c r="AR30" s="53">
        <f t="shared" si="31"/>
        <v>20</v>
      </c>
      <c r="AS30" s="53">
        <f t="shared" si="31"/>
        <v>20</v>
      </c>
      <c r="AT30" s="53">
        <f t="shared" si="31"/>
        <v>20</v>
      </c>
      <c r="AU30" s="53">
        <f t="shared" si="31"/>
        <v>20</v>
      </c>
      <c r="AV30" s="53">
        <f t="shared" si="31"/>
        <v>20</v>
      </c>
      <c r="AW30" s="53">
        <f t="shared" si="31"/>
        <v>20</v>
      </c>
      <c r="AX30" s="53">
        <f t="shared" si="31"/>
        <v>20</v>
      </c>
      <c r="AY30" s="53">
        <f t="shared" si="31"/>
        <v>20</v>
      </c>
      <c r="AZ30" s="53">
        <f t="shared" si="31"/>
        <v>20</v>
      </c>
      <c r="BA30" s="53">
        <f t="shared" si="31"/>
        <v>20</v>
      </c>
      <c r="BB30" s="53">
        <f t="shared" si="31"/>
        <v>20</v>
      </c>
      <c r="BC30" s="53">
        <f t="shared" si="31"/>
        <v>20</v>
      </c>
      <c r="BD30" s="53">
        <f t="shared" si="31"/>
        <v>20</v>
      </c>
      <c r="BE30" s="53">
        <f t="shared" si="31"/>
        <v>20</v>
      </c>
      <c r="BF30" s="53">
        <f t="shared" si="31"/>
        <v>20</v>
      </c>
      <c r="BG30" s="53">
        <f t="shared" si="31"/>
        <v>20</v>
      </c>
      <c r="BH30" s="53">
        <f t="shared" si="31"/>
        <v>20</v>
      </c>
      <c r="BI30" s="53">
        <f t="shared" si="31"/>
        <v>20</v>
      </c>
      <c r="BJ30" s="53">
        <f t="shared" si="31"/>
        <v>20</v>
      </c>
      <c r="BK30" s="53">
        <f t="shared" si="31"/>
        <v>20</v>
      </c>
    </row>
    <row r="31" spans="1:63">
      <c r="A31" s="1" t="s">
        <v>45</v>
      </c>
      <c r="B31" s="40" t="s">
        <v>44</v>
      </c>
      <c r="C31" s="5">
        <v>0</v>
      </c>
      <c r="D31" s="45">
        <v>3</v>
      </c>
      <c r="E31" s="45">
        <f t="shared" ref="E31:BK31" si="32">D31</f>
        <v>3</v>
      </c>
      <c r="F31" s="45">
        <f t="shared" si="32"/>
        <v>3</v>
      </c>
      <c r="G31" s="45">
        <f t="shared" si="32"/>
        <v>3</v>
      </c>
      <c r="H31" s="45">
        <f t="shared" si="32"/>
        <v>3</v>
      </c>
      <c r="I31" s="45">
        <f t="shared" si="32"/>
        <v>3</v>
      </c>
      <c r="J31" s="45">
        <f t="shared" si="32"/>
        <v>3</v>
      </c>
      <c r="K31" s="45">
        <f t="shared" si="32"/>
        <v>3</v>
      </c>
      <c r="L31" s="45">
        <f t="shared" si="32"/>
        <v>3</v>
      </c>
      <c r="M31" s="45">
        <f t="shared" si="32"/>
        <v>3</v>
      </c>
      <c r="N31" s="45">
        <f t="shared" si="32"/>
        <v>3</v>
      </c>
      <c r="O31" s="45">
        <f t="shared" si="32"/>
        <v>3</v>
      </c>
      <c r="P31" s="45">
        <f t="shared" si="32"/>
        <v>3</v>
      </c>
      <c r="Q31" s="45">
        <f t="shared" si="32"/>
        <v>3</v>
      </c>
      <c r="R31" s="45">
        <f t="shared" si="32"/>
        <v>3</v>
      </c>
      <c r="S31" s="45">
        <f t="shared" si="32"/>
        <v>3</v>
      </c>
      <c r="T31" s="45">
        <f t="shared" si="32"/>
        <v>3</v>
      </c>
      <c r="U31" s="45">
        <f t="shared" si="32"/>
        <v>3</v>
      </c>
      <c r="V31" s="45">
        <f t="shared" si="32"/>
        <v>3</v>
      </c>
      <c r="W31" s="45">
        <f t="shared" si="32"/>
        <v>3</v>
      </c>
      <c r="X31" s="45">
        <f t="shared" si="32"/>
        <v>3</v>
      </c>
      <c r="Y31" s="45">
        <f t="shared" si="32"/>
        <v>3</v>
      </c>
      <c r="Z31" s="45">
        <f t="shared" si="32"/>
        <v>3</v>
      </c>
      <c r="AA31" s="45">
        <f t="shared" si="32"/>
        <v>3</v>
      </c>
      <c r="AB31" s="45">
        <f t="shared" si="32"/>
        <v>3</v>
      </c>
      <c r="AC31" s="45">
        <f t="shared" si="32"/>
        <v>3</v>
      </c>
      <c r="AD31" s="45">
        <f t="shared" si="32"/>
        <v>3</v>
      </c>
      <c r="AE31" s="45">
        <f t="shared" si="32"/>
        <v>3</v>
      </c>
      <c r="AF31" s="45">
        <f t="shared" si="32"/>
        <v>3</v>
      </c>
      <c r="AG31" s="45">
        <f t="shared" si="32"/>
        <v>3</v>
      </c>
      <c r="AH31" s="45">
        <f t="shared" si="32"/>
        <v>3</v>
      </c>
      <c r="AI31" s="45">
        <f t="shared" si="32"/>
        <v>3</v>
      </c>
      <c r="AJ31" s="45">
        <f t="shared" si="32"/>
        <v>3</v>
      </c>
      <c r="AK31" s="45">
        <f t="shared" si="32"/>
        <v>3</v>
      </c>
      <c r="AL31" s="45">
        <f t="shared" si="32"/>
        <v>3</v>
      </c>
      <c r="AM31" s="45">
        <f t="shared" si="32"/>
        <v>3</v>
      </c>
      <c r="AN31" s="45">
        <f t="shared" si="32"/>
        <v>3</v>
      </c>
      <c r="AO31" s="45">
        <f t="shared" si="32"/>
        <v>3</v>
      </c>
      <c r="AP31" s="45">
        <f t="shared" si="32"/>
        <v>3</v>
      </c>
      <c r="AQ31" s="45">
        <f t="shared" si="32"/>
        <v>3</v>
      </c>
      <c r="AR31" s="45">
        <f t="shared" si="32"/>
        <v>3</v>
      </c>
      <c r="AS31" s="45">
        <f t="shared" si="32"/>
        <v>3</v>
      </c>
      <c r="AT31" s="45">
        <f t="shared" si="32"/>
        <v>3</v>
      </c>
      <c r="AU31" s="45">
        <f t="shared" si="32"/>
        <v>3</v>
      </c>
      <c r="AV31" s="45">
        <f t="shared" si="32"/>
        <v>3</v>
      </c>
      <c r="AW31" s="45">
        <f t="shared" si="32"/>
        <v>3</v>
      </c>
      <c r="AX31" s="45">
        <f t="shared" si="32"/>
        <v>3</v>
      </c>
      <c r="AY31" s="45">
        <f t="shared" si="32"/>
        <v>3</v>
      </c>
      <c r="AZ31" s="45">
        <f t="shared" si="32"/>
        <v>3</v>
      </c>
      <c r="BA31" s="45">
        <f t="shared" si="32"/>
        <v>3</v>
      </c>
      <c r="BB31" s="45">
        <f t="shared" si="32"/>
        <v>3</v>
      </c>
      <c r="BC31" s="45">
        <f t="shared" si="32"/>
        <v>3</v>
      </c>
      <c r="BD31" s="45">
        <f t="shared" si="32"/>
        <v>3</v>
      </c>
      <c r="BE31" s="45">
        <f t="shared" si="32"/>
        <v>3</v>
      </c>
      <c r="BF31" s="45">
        <f t="shared" si="32"/>
        <v>3</v>
      </c>
      <c r="BG31" s="45">
        <f t="shared" si="32"/>
        <v>3</v>
      </c>
      <c r="BH31" s="45">
        <f t="shared" si="32"/>
        <v>3</v>
      </c>
      <c r="BI31" s="45">
        <f t="shared" si="32"/>
        <v>3</v>
      </c>
      <c r="BJ31" s="45">
        <f t="shared" si="32"/>
        <v>3</v>
      </c>
      <c r="BK31" s="45">
        <f t="shared" si="32"/>
        <v>3</v>
      </c>
    </row>
    <row r="32" spans="1:63">
      <c r="A32" s="2" t="s">
        <v>65</v>
      </c>
      <c r="B32" s="15" t="s">
        <v>14</v>
      </c>
      <c r="C32" s="8">
        <v>0</v>
      </c>
      <c r="D32" s="49">
        <f>600*D30</f>
        <v>12000</v>
      </c>
      <c r="E32" s="49">
        <f>D32*(1+(E31/100))</f>
        <v>12360</v>
      </c>
      <c r="F32" s="49">
        <f t="shared" ref="F32:BK32" si="33">E32*(1+(F31/100))</f>
        <v>12730.800000000001</v>
      </c>
      <c r="G32" s="49">
        <f t="shared" si="33"/>
        <v>13112.724000000002</v>
      </c>
      <c r="H32" s="49">
        <f t="shared" si="33"/>
        <v>13506.105720000003</v>
      </c>
      <c r="I32" s="49">
        <f t="shared" si="33"/>
        <v>13911.288891600003</v>
      </c>
      <c r="J32" s="49">
        <f t="shared" si="33"/>
        <v>14328.627558348004</v>
      </c>
      <c r="K32" s="49">
        <f t="shared" si="33"/>
        <v>14758.486385098444</v>
      </c>
      <c r="L32" s="49">
        <f t="shared" si="33"/>
        <v>15201.240976651397</v>
      </c>
      <c r="M32" s="49">
        <f t="shared" si="33"/>
        <v>15657.278205950939</v>
      </c>
      <c r="N32" s="49">
        <f t="shared" si="33"/>
        <v>16126.996552129467</v>
      </c>
      <c r="O32" s="49">
        <f t="shared" si="33"/>
        <v>16610.806448693351</v>
      </c>
      <c r="P32" s="49">
        <f t="shared" si="33"/>
        <v>17109.130642154152</v>
      </c>
      <c r="Q32" s="49">
        <f t="shared" si="33"/>
        <v>17622.404561418778</v>
      </c>
      <c r="R32" s="49">
        <f t="shared" si="33"/>
        <v>18151.076698261342</v>
      </c>
      <c r="S32" s="49">
        <f t="shared" si="33"/>
        <v>18695.608999209184</v>
      </c>
      <c r="T32" s="49">
        <f t="shared" si="33"/>
        <v>19256.47726918546</v>
      </c>
      <c r="U32" s="49">
        <f t="shared" si="33"/>
        <v>19834.171587261026</v>
      </c>
      <c r="V32" s="49">
        <f t="shared" si="33"/>
        <v>20429.196734878857</v>
      </c>
      <c r="W32" s="49">
        <f t="shared" si="33"/>
        <v>21042.072636925222</v>
      </c>
      <c r="X32" s="49">
        <f t="shared" si="33"/>
        <v>21673.334816032981</v>
      </c>
      <c r="Y32" s="49">
        <f t="shared" si="33"/>
        <v>22323.53486051397</v>
      </c>
      <c r="Z32" s="49">
        <f t="shared" si="33"/>
        <v>22993.240906329389</v>
      </c>
      <c r="AA32" s="49">
        <f t="shared" si="33"/>
        <v>23683.038133519272</v>
      </c>
      <c r="AB32" s="49">
        <f t="shared" si="33"/>
        <v>24393.529277524853</v>
      </c>
      <c r="AC32" s="49">
        <f t="shared" si="33"/>
        <v>25125.3351558506</v>
      </c>
      <c r="AD32" s="49">
        <f t="shared" si="33"/>
        <v>25879.09521052612</v>
      </c>
      <c r="AE32" s="49">
        <f t="shared" si="33"/>
        <v>26655.468066841906</v>
      </c>
      <c r="AF32" s="49">
        <f t="shared" si="33"/>
        <v>27455.132108847163</v>
      </c>
      <c r="AG32" s="49">
        <f t="shared" si="33"/>
        <v>28278.78607211258</v>
      </c>
      <c r="AH32" s="49">
        <f t="shared" si="33"/>
        <v>29127.14965427596</v>
      </c>
      <c r="AI32" s="49">
        <f t="shared" si="33"/>
        <v>30000.964143904239</v>
      </c>
      <c r="AJ32" s="49">
        <f t="shared" si="33"/>
        <v>30900.993068221367</v>
      </c>
      <c r="AK32" s="49">
        <f t="shared" si="33"/>
        <v>31828.022860268007</v>
      </c>
      <c r="AL32" s="49">
        <f t="shared" si="33"/>
        <v>32782.863546076049</v>
      </c>
      <c r="AM32" s="49">
        <f t="shared" si="33"/>
        <v>33766.349452458329</v>
      </c>
      <c r="AN32" s="49">
        <f t="shared" si="33"/>
        <v>34779.339936032084</v>
      </c>
      <c r="AO32" s="49">
        <f t="shared" si="33"/>
        <v>35822.720134113049</v>
      </c>
      <c r="AP32" s="49">
        <f t="shared" si="33"/>
        <v>36897.401738136439</v>
      </c>
      <c r="AQ32" s="49">
        <f t="shared" si="33"/>
        <v>38004.323790280534</v>
      </c>
      <c r="AR32" s="49">
        <f t="shared" si="33"/>
        <v>39144.453503988952</v>
      </c>
      <c r="AS32" s="49">
        <f t="shared" si="33"/>
        <v>40318.78710910862</v>
      </c>
      <c r="AT32" s="49">
        <f t="shared" si="33"/>
        <v>41528.350722381881</v>
      </c>
      <c r="AU32" s="49">
        <f t="shared" si="33"/>
        <v>42774.201244053336</v>
      </c>
      <c r="AV32" s="49">
        <f t="shared" si="33"/>
        <v>44057.427281374934</v>
      </c>
      <c r="AW32" s="49">
        <f t="shared" si="33"/>
        <v>45379.150099816186</v>
      </c>
      <c r="AX32" s="49">
        <f t="shared" si="33"/>
        <v>46740.52460281067</v>
      </c>
      <c r="AY32" s="49">
        <f t="shared" si="33"/>
        <v>48142.74034089499</v>
      </c>
      <c r="AZ32" s="49">
        <f t="shared" si="33"/>
        <v>49587.022551121838</v>
      </c>
      <c r="BA32" s="49">
        <f t="shared" si="33"/>
        <v>51074.633227655497</v>
      </c>
      <c r="BB32" s="49">
        <f t="shared" si="33"/>
        <v>52606.87222448516</v>
      </c>
      <c r="BC32" s="49">
        <f t="shared" si="33"/>
        <v>54185.078391219715</v>
      </c>
      <c r="BD32" s="49">
        <f t="shared" si="33"/>
        <v>55810.630742956309</v>
      </c>
      <c r="BE32" s="49">
        <f t="shared" si="33"/>
        <v>57484.949665245003</v>
      </c>
      <c r="BF32" s="49">
        <f t="shared" si="33"/>
        <v>59209.498155202353</v>
      </c>
      <c r="BG32" s="49">
        <f t="shared" si="33"/>
        <v>60985.783099858425</v>
      </c>
      <c r="BH32" s="49">
        <f t="shared" si="33"/>
        <v>62815.356592854179</v>
      </c>
      <c r="BI32" s="49">
        <f t="shared" si="33"/>
        <v>64699.817290639803</v>
      </c>
      <c r="BJ32" s="49">
        <f t="shared" si="33"/>
        <v>66640.811809359002</v>
      </c>
      <c r="BK32" s="49">
        <f t="shared" si="33"/>
        <v>68640.036163639772</v>
      </c>
    </row>
    <row r="33" spans="1:63">
      <c r="A33" s="1" t="s">
        <v>22</v>
      </c>
      <c r="B33" t="s">
        <v>20</v>
      </c>
      <c r="C33" s="5">
        <v>0</v>
      </c>
      <c r="D33" s="45">
        <v>0.04</v>
      </c>
      <c r="E33" s="45">
        <f t="shared" ref="E33:BK33" si="34">D33</f>
        <v>0.04</v>
      </c>
      <c r="F33" s="45">
        <f t="shared" si="34"/>
        <v>0.04</v>
      </c>
      <c r="G33" s="45">
        <f t="shared" si="34"/>
        <v>0.04</v>
      </c>
      <c r="H33" s="45">
        <f t="shared" si="34"/>
        <v>0.04</v>
      </c>
      <c r="I33" s="45">
        <f t="shared" si="34"/>
        <v>0.04</v>
      </c>
      <c r="J33" s="45">
        <f t="shared" si="34"/>
        <v>0.04</v>
      </c>
      <c r="K33" s="45">
        <f t="shared" si="34"/>
        <v>0.04</v>
      </c>
      <c r="L33" s="45">
        <f t="shared" si="34"/>
        <v>0.04</v>
      </c>
      <c r="M33" s="45">
        <f t="shared" si="34"/>
        <v>0.04</v>
      </c>
      <c r="N33" s="45">
        <f t="shared" si="34"/>
        <v>0.04</v>
      </c>
      <c r="O33" s="45">
        <f t="shared" si="34"/>
        <v>0.04</v>
      </c>
      <c r="P33" s="45">
        <f t="shared" si="34"/>
        <v>0.04</v>
      </c>
      <c r="Q33" s="45">
        <f t="shared" si="34"/>
        <v>0.04</v>
      </c>
      <c r="R33" s="45">
        <f t="shared" si="34"/>
        <v>0.04</v>
      </c>
      <c r="S33" s="45">
        <f t="shared" si="34"/>
        <v>0.04</v>
      </c>
      <c r="T33" s="45">
        <f t="shared" si="34"/>
        <v>0.04</v>
      </c>
      <c r="U33" s="45">
        <f t="shared" si="34"/>
        <v>0.04</v>
      </c>
      <c r="V33" s="45">
        <f t="shared" si="34"/>
        <v>0.04</v>
      </c>
      <c r="W33" s="45">
        <f t="shared" si="34"/>
        <v>0.04</v>
      </c>
      <c r="X33" s="45">
        <f t="shared" si="34"/>
        <v>0.04</v>
      </c>
      <c r="Y33" s="45">
        <f t="shared" si="34"/>
        <v>0.04</v>
      </c>
      <c r="Z33" s="45">
        <f t="shared" si="34"/>
        <v>0.04</v>
      </c>
      <c r="AA33" s="45">
        <f t="shared" si="34"/>
        <v>0.04</v>
      </c>
      <c r="AB33" s="45">
        <f t="shared" si="34"/>
        <v>0.04</v>
      </c>
      <c r="AC33" s="45">
        <f t="shared" si="34"/>
        <v>0.04</v>
      </c>
      <c r="AD33" s="45">
        <f t="shared" si="34"/>
        <v>0.04</v>
      </c>
      <c r="AE33" s="45">
        <f t="shared" si="34"/>
        <v>0.04</v>
      </c>
      <c r="AF33" s="45">
        <f t="shared" si="34"/>
        <v>0.04</v>
      </c>
      <c r="AG33" s="45">
        <f t="shared" si="34"/>
        <v>0.04</v>
      </c>
      <c r="AH33" s="45">
        <f t="shared" si="34"/>
        <v>0.04</v>
      </c>
      <c r="AI33" s="45">
        <f t="shared" si="34"/>
        <v>0.04</v>
      </c>
      <c r="AJ33" s="45">
        <f t="shared" si="34"/>
        <v>0.04</v>
      </c>
      <c r="AK33" s="45">
        <f t="shared" si="34"/>
        <v>0.04</v>
      </c>
      <c r="AL33" s="45">
        <f t="shared" si="34"/>
        <v>0.04</v>
      </c>
      <c r="AM33" s="45">
        <f t="shared" si="34"/>
        <v>0.04</v>
      </c>
      <c r="AN33" s="45">
        <f t="shared" si="34"/>
        <v>0.04</v>
      </c>
      <c r="AO33" s="45">
        <f t="shared" si="34"/>
        <v>0.04</v>
      </c>
      <c r="AP33" s="45">
        <f t="shared" si="34"/>
        <v>0.04</v>
      </c>
      <c r="AQ33" s="45">
        <f t="shared" si="34"/>
        <v>0.04</v>
      </c>
      <c r="AR33" s="45">
        <f t="shared" si="34"/>
        <v>0.04</v>
      </c>
      <c r="AS33" s="45">
        <f t="shared" si="34"/>
        <v>0.04</v>
      </c>
      <c r="AT33" s="45">
        <f t="shared" si="34"/>
        <v>0.04</v>
      </c>
      <c r="AU33" s="45">
        <f t="shared" si="34"/>
        <v>0.04</v>
      </c>
      <c r="AV33" s="45">
        <f t="shared" si="34"/>
        <v>0.04</v>
      </c>
      <c r="AW33" s="45">
        <f t="shared" si="34"/>
        <v>0.04</v>
      </c>
      <c r="AX33" s="45">
        <f t="shared" si="34"/>
        <v>0.04</v>
      </c>
      <c r="AY33" s="45">
        <f t="shared" si="34"/>
        <v>0.04</v>
      </c>
      <c r="AZ33" s="45">
        <f t="shared" si="34"/>
        <v>0.04</v>
      </c>
      <c r="BA33" s="45">
        <f t="shared" si="34"/>
        <v>0.04</v>
      </c>
      <c r="BB33" s="45">
        <f t="shared" si="34"/>
        <v>0.04</v>
      </c>
      <c r="BC33" s="45">
        <f t="shared" si="34"/>
        <v>0.04</v>
      </c>
      <c r="BD33" s="45">
        <f t="shared" si="34"/>
        <v>0.04</v>
      </c>
      <c r="BE33" s="45">
        <f t="shared" si="34"/>
        <v>0.04</v>
      </c>
      <c r="BF33" s="45">
        <f t="shared" si="34"/>
        <v>0.04</v>
      </c>
      <c r="BG33" s="45">
        <f t="shared" si="34"/>
        <v>0.04</v>
      </c>
      <c r="BH33" s="45">
        <f t="shared" si="34"/>
        <v>0.04</v>
      </c>
      <c r="BI33" s="45">
        <f t="shared" si="34"/>
        <v>0.04</v>
      </c>
      <c r="BJ33" s="45">
        <f t="shared" si="34"/>
        <v>0.04</v>
      </c>
      <c r="BK33" s="45">
        <f t="shared" si="34"/>
        <v>0.04</v>
      </c>
    </row>
    <row r="34" spans="1:63">
      <c r="A34" s="2" t="s">
        <v>62</v>
      </c>
      <c r="B34" s="15" t="s">
        <v>14</v>
      </c>
      <c r="C34" s="8">
        <v>0</v>
      </c>
      <c r="D34" s="49">
        <f>C3*D33/100</f>
        <v>1422.72</v>
      </c>
      <c r="E34" s="49">
        <f t="shared" ref="E34:AJ34" si="35">D34*(1+((E5)/100))</f>
        <v>1451.1744000000001</v>
      </c>
      <c r="F34" s="49">
        <f t="shared" si="35"/>
        <v>1480.1978880000001</v>
      </c>
      <c r="G34" s="49">
        <f t="shared" si="35"/>
        <v>1509.8018457600001</v>
      </c>
      <c r="H34" s="49">
        <f t="shared" si="35"/>
        <v>1539.9978826752001</v>
      </c>
      <c r="I34" s="49">
        <f t="shared" si="35"/>
        <v>1570.7978403287041</v>
      </c>
      <c r="J34" s="49">
        <f t="shared" si="35"/>
        <v>1602.2137971352781</v>
      </c>
      <c r="K34" s="49">
        <f t="shared" si="35"/>
        <v>1634.2580730779837</v>
      </c>
      <c r="L34" s="49">
        <f t="shared" si="35"/>
        <v>1666.9432345395435</v>
      </c>
      <c r="M34" s="49">
        <f t="shared" si="35"/>
        <v>1700.2820992303343</v>
      </c>
      <c r="N34" s="49">
        <f t="shared" si="35"/>
        <v>1734.287741214941</v>
      </c>
      <c r="O34" s="49">
        <f t="shared" si="35"/>
        <v>1768.9734960392398</v>
      </c>
      <c r="P34" s="49">
        <f t="shared" si="35"/>
        <v>1804.3529659600247</v>
      </c>
      <c r="Q34" s="49">
        <f t="shared" si="35"/>
        <v>1840.4400252792252</v>
      </c>
      <c r="R34" s="49">
        <f t="shared" si="35"/>
        <v>1877.2488257848097</v>
      </c>
      <c r="S34" s="49">
        <f t="shared" si="35"/>
        <v>1914.7938023005058</v>
      </c>
      <c r="T34" s="49">
        <f t="shared" si="35"/>
        <v>1953.0896783465159</v>
      </c>
      <c r="U34" s="49">
        <f t="shared" si="35"/>
        <v>1992.1514719134464</v>
      </c>
      <c r="V34" s="49">
        <f t="shared" si="35"/>
        <v>2031.9945013517154</v>
      </c>
      <c r="W34" s="49">
        <f t="shared" si="35"/>
        <v>2072.6343913787496</v>
      </c>
      <c r="X34" s="49">
        <f t="shared" si="35"/>
        <v>2114.0870792063247</v>
      </c>
      <c r="Y34" s="49">
        <f t="shared" si="35"/>
        <v>2156.3688207904511</v>
      </c>
      <c r="Z34" s="49">
        <f t="shared" si="35"/>
        <v>2199.4961972062601</v>
      </c>
      <c r="AA34" s="49">
        <f t="shared" si="35"/>
        <v>2243.4861211503853</v>
      </c>
      <c r="AB34" s="49">
        <f t="shared" si="35"/>
        <v>2288.355843573393</v>
      </c>
      <c r="AC34" s="49">
        <f t="shared" si="35"/>
        <v>2334.1229604448608</v>
      </c>
      <c r="AD34" s="49">
        <f t="shared" si="35"/>
        <v>2380.8054196537582</v>
      </c>
      <c r="AE34" s="49">
        <f t="shared" si="35"/>
        <v>2428.4215280468334</v>
      </c>
      <c r="AF34" s="49">
        <f t="shared" si="35"/>
        <v>2476.9899586077699</v>
      </c>
      <c r="AG34" s="49">
        <f t="shared" si="35"/>
        <v>2526.5297577799256</v>
      </c>
      <c r="AH34" s="49">
        <f t="shared" si="35"/>
        <v>2577.060352935524</v>
      </c>
      <c r="AI34" s="49">
        <f t="shared" si="35"/>
        <v>2628.6015599942343</v>
      </c>
      <c r="AJ34" s="49">
        <f t="shared" si="35"/>
        <v>2681.1735911941191</v>
      </c>
      <c r="AK34" s="49">
        <f t="shared" ref="AK34:BK34" si="36">AJ34*(1+((AK5)/100))</f>
        <v>2734.7970630180016</v>
      </c>
      <c r="AL34" s="49">
        <f t="shared" si="36"/>
        <v>2789.4930042783617</v>
      </c>
      <c r="AM34" s="49">
        <f t="shared" si="36"/>
        <v>2845.2828643639291</v>
      </c>
      <c r="AN34" s="49">
        <f t="shared" si="36"/>
        <v>2902.1885216512078</v>
      </c>
      <c r="AO34" s="49">
        <f t="shared" si="36"/>
        <v>2960.2322920842321</v>
      </c>
      <c r="AP34" s="49">
        <f t="shared" si="36"/>
        <v>3019.4369379259169</v>
      </c>
      <c r="AQ34" s="49">
        <f t="shared" si="36"/>
        <v>3079.8256766844352</v>
      </c>
      <c r="AR34" s="49">
        <f t="shared" si="36"/>
        <v>3141.4221902181239</v>
      </c>
      <c r="AS34" s="49">
        <f t="shared" si="36"/>
        <v>3204.2506340224863</v>
      </c>
      <c r="AT34" s="49">
        <f t="shared" si="36"/>
        <v>3268.3356467029362</v>
      </c>
      <c r="AU34" s="49">
        <f t="shared" si="36"/>
        <v>3333.702359636995</v>
      </c>
      <c r="AV34" s="49">
        <f t="shared" si="36"/>
        <v>3400.3764068297351</v>
      </c>
      <c r="AW34" s="49">
        <f t="shared" si="36"/>
        <v>3468.3839349663299</v>
      </c>
      <c r="AX34" s="49">
        <f t="shared" si="36"/>
        <v>3537.7516136656564</v>
      </c>
      <c r="AY34" s="49">
        <f t="shared" si="36"/>
        <v>3608.5066459389695</v>
      </c>
      <c r="AZ34" s="49">
        <f t="shared" si="36"/>
        <v>3680.676778857749</v>
      </c>
      <c r="BA34" s="49">
        <f t="shared" si="36"/>
        <v>3754.2903144349038</v>
      </c>
      <c r="BB34" s="49">
        <f t="shared" si="36"/>
        <v>3829.3761207236021</v>
      </c>
      <c r="BC34" s="49">
        <f t="shared" si="36"/>
        <v>3905.9636431380741</v>
      </c>
      <c r="BD34" s="49">
        <f t="shared" si="36"/>
        <v>3984.0829160008357</v>
      </c>
      <c r="BE34" s="49">
        <f t="shared" si="36"/>
        <v>4063.7645743208523</v>
      </c>
      <c r="BF34" s="49">
        <f t="shared" si="36"/>
        <v>4145.0398658072691</v>
      </c>
      <c r="BG34" s="49">
        <f t="shared" si="36"/>
        <v>4227.9406631234142</v>
      </c>
      <c r="BH34" s="49">
        <f t="shared" si="36"/>
        <v>4312.4994763858822</v>
      </c>
      <c r="BI34" s="49">
        <f t="shared" si="36"/>
        <v>4398.7494659136</v>
      </c>
      <c r="BJ34" s="49">
        <f t="shared" si="36"/>
        <v>4486.7244552318725</v>
      </c>
      <c r="BK34" s="49">
        <f t="shared" si="36"/>
        <v>4576.4589443365103</v>
      </c>
    </row>
    <row r="35" spans="1:63">
      <c r="A35" s="1" t="s">
        <v>23</v>
      </c>
      <c r="B35" t="s">
        <v>20</v>
      </c>
      <c r="C35" s="5">
        <v>0</v>
      </c>
      <c r="D35" s="45">
        <v>0.05</v>
      </c>
      <c r="E35" s="45">
        <f>D35</f>
        <v>0.05</v>
      </c>
      <c r="F35" s="45">
        <f t="shared" ref="F35:BK35" si="37">E35</f>
        <v>0.05</v>
      </c>
      <c r="G35" s="45">
        <f t="shared" si="37"/>
        <v>0.05</v>
      </c>
      <c r="H35" s="45">
        <f t="shared" si="37"/>
        <v>0.05</v>
      </c>
      <c r="I35" s="45">
        <f t="shared" si="37"/>
        <v>0.05</v>
      </c>
      <c r="J35" s="45">
        <f t="shared" si="37"/>
        <v>0.05</v>
      </c>
      <c r="K35" s="45">
        <f t="shared" si="37"/>
        <v>0.05</v>
      </c>
      <c r="L35" s="45">
        <f t="shared" si="37"/>
        <v>0.05</v>
      </c>
      <c r="M35" s="45">
        <f t="shared" si="37"/>
        <v>0.05</v>
      </c>
      <c r="N35" s="45">
        <f t="shared" si="37"/>
        <v>0.05</v>
      </c>
      <c r="O35" s="45">
        <f t="shared" si="37"/>
        <v>0.05</v>
      </c>
      <c r="P35" s="45">
        <f t="shared" si="37"/>
        <v>0.05</v>
      </c>
      <c r="Q35" s="45">
        <f t="shared" si="37"/>
        <v>0.05</v>
      </c>
      <c r="R35" s="45">
        <f t="shared" si="37"/>
        <v>0.05</v>
      </c>
      <c r="S35" s="45">
        <f t="shared" si="37"/>
        <v>0.05</v>
      </c>
      <c r="T35" s="45">
        <f t="shared" si="37"/>
        <v>0.05</v>
      </c>
      <c r="U35" s="45">
        <f t="shared" si="37"/>
        <v>0.05</v>
      </c>
      <c r="V35" s="45">
        <f t="shared" si="37"/>
        <v>0.05</v>
      </c>
      <c r="W35" s="45">
        <f t="shared" si="37"/>
        <v>0.05</v>
      </c>
      <c r="X35" s="45">
        <f t="shared" si="37"/>
        <v>0.05</v>
      </c>
      <c r="Y35" s="45">
        <f t="shared" si="37"/>
        <v>0.05</v>
      </c>
      <c r="Z35" s="45">
        <f t="shared" si="37"/>
        <v>0.05</v>
      </c>
      <c r="AA35" s="45">
        <f t="shared" si="37"/>
        <v>0.05</v>
      </c>
      <c r="AB35" s="45">
        <f t="shared" si="37"/>
        <v>0.05</v>
      </c>
      <c r="AC35" s="45">
        <f t="shared" si="37"/>
        <v>0.05</v>
      </c>
      <c r="AD35" s="45">
        <f t="shared" si="37"/>
        <v>0.05</v>
      </c>
      <c r="AE35" s="45">
        <f t="shared" si="37"/>
        <v>0.05</v>
      </c>
      <c r="AF35" s="45">
        <f t="shared" si="37"/>
        <v>0.05</v>
      </c>
      <c r="AG35" s="45">
        <f t="shared" si="37"/>
        <v>0.05</v>
      </c>
      <c r="AH35" s="45">
        <f t="shared" si="37"/>
        <v>0.05</v>
      </c>
      <c r="AI35" s="45">
        <f t="shared" si="37"/>
        <v>0.05</v>
      </c>
      <c r="AJ35" s="45">
        <f t="shared" si="37"/>
        <v>0.05</v>
      </c>
      <c r="AK35" s="45">
        <f t="shared" si="37"/>
        <v>0.05</v>
      </c>
      <c r="AL35" s="45">
        <f t="shared" si="37"/>
        <v>0.05</v>
      </c>
      <c r="AM35" s="45">
        <f t="shared" si="37"/>
        <v>0.05</v>
      </c>
      <c r="AN35" s="45">
        <f t="shared" si="37"/>
        <v>0.05</v>
      </c>
      <c r="AO35" s="45">
        <f t="shared" si="37"/>
        <v>0.05</v>
      </c>
      <c r="AP35" s="45">
        <f t="shared" si="37"/>
        <v>0.05</v>
      </c>
      <c r="AQ35" s="45">
        <f t="shared" si="37"/>
        <v>0.05</v>
      </c>
      <c r="AR35" s="45">
        <f t="shared" si="37"/>
        <v>0.05</v>
      </c>
      <c r="AS35" s="45">
        <f t="shared" si="37"/>
        <v>0.05</v>
      </c>
      <c r="AT35" s="45">
        <f t="shared" si="37"/>
        <v>0.05</v>
      </c>
      <c r="AU35" s="45">
        <f t="shared" si="37"/>
        <v>0.05</v>
      </c>
      <c r="AV35" s="45">
        <f t="shared" si="37"/>
        <v>0.05</v>
      </c>
      <c r="AW35" s="45">
        <f t="shared" si="37"/>
        <v>0.05</v>
      </c>
      <c r="AX35" s="45">
        <f t="shared" si="37"/>
        <v>0.05</v>
      </c>
      <c r="AY35" s="45">
        <f t="shared" si="37"/>
        <v>0.05</v>
      </c>
      <c r="AZ35" s="45">
        <f t="shared" si="37"/>
        <v>0.05</v>
      </c>
      <c r="BA35" s="45">
        <f t="shared" si="37"/>
        <v>0.05</v>
      </c>
      <c r="BB35" s="45">
        <f t="shared" si="37"/>
        <v>0.05</v>
      </c>
      <c r="BC35" s="45">
        <f t="shared" si="37"/>
        <v>0.05</v>
      </c>
      <c r="BD35" s="45">
        <f t="shared" si="37"/>
        <v>0.05</v>
      </c>
      <c r="BE35" s="45">
        <f t="shared" si="37"/>
        <v>0.05</v>
      </c>
      <c r="BF35" s="45">
        <f t="shared" si="37"/>
        <v>0.05</v>
      </c>
      <c r="BG35" s="45">
        <f t="shared" si="37"/>
        <v>0.05</v>
      </c>
      <c r="BH35" s="45">
        <f t="shared" si="37"/>
        <v>0.05</v>
      </c>
      <c r="BI35" s="45">
        <f t="shared" si="37"/>
        <v>0.05</v>
      </c>
      <c r="BJ35" s="45">
        <f t="shared" si="37"/>
        <v>0.05</v>
      </c>
      <c r="BK35" s="45">
        <f t="shared" si="37"/>
        <v>0.05</v>
      </c>
    </row>
    <row r="36" spans="1:63">
      <c r="A36" s="1" t="s">
        <v>43</v>
      </c>
      <c r="B36" s="40" t="s">
        <v>44</v>
      </c>
      <c r="C36" s="5">
        <v>0</v>
      </c>
      <c r="D36" s="45">
        <v>2</v>
      </c>
      <c r="E36" s="45">
        <f>D36</f>
        <v>2</v>
      </c>
      <c r="F36" s="45">
        <f t="shared" ref="F36:BK36" si="38">E36</f>
        <v>2</v>
      </c>
      <c r="G36" s="45">
        <f t="shared" si="38"/>
        <v>2</v>
      </c>
      <c r="H36" s="45">
        <f t="shared" si="38"/>
        <v>2</v>
      </c>
      <c r="I36" s="45">
        <f t="shared" si="38"/>
        <v>2</v>
      </c>
      <c r="J36" s="45">
        <f t="shared" si="38"/>
        <v>2</v>
      </c>
      <c r="K36" s="45">
        <f t="shared" si="38"/>
        <v>2</v>
      </c>
      <c r="L36" s="45">
        <f t="shared" si="38"/>
        <v>2</v>
      </c>
      <c r="M36" s="45">
        <f t="shared" si="38"/>
        <v>2</v>
      </c>
      <c r="N36" s="45">
        <f t="shared" si="38"/>
        <v>2</v>
      </c>
      <c r="O36" s="45">
        <f t="shared" si="38"/>
        <v>2</v>
      </c>
      <c r="P36" s="45">
        <f t="shared" si="38"/>
        <v>2</v>
      </c>
      <c r="Q36" s="45">
        <f t="shared" si="38"/>
        <v>2</v>
      </c>
      <c r="R36" s="45">
        <f t="shared" si="38"/>
        <v>2</v>
      </c>
      <c r="S36" s="45">
        <f t="shared" si="38"/>
        <v>2</v>
      </c>
      <c r="T36" s="45">
        <f t="shared" si="38"/>
        <v>2</v>
      </c>
      <c r="U36" s="45">
        <f t="shared" si="38"/>
        <v>2</v>
      </c>
      <c r="V36" s="45">
        <f t="shared" si="38"/>
        <v>2</v>
      </c>
      <c r="W36" s="45">
        <f t="shared" si="38"/>
        <v>2</v>
      </c>
      <c r="X36" s="45">
        <f t="shared" si="38"/>
        <v>2</v>
      </c>
      <c r="Y36" s="45">
        <f t="shared" si="38"/>
        <v>2</v>
      </c>
      <c r="Z36" s="45">
        <f t="shared" si="38"/>
        <v>2</v>
      </c>
      <c r="AA36" s="45">
        <f t="shared" si="38"/>
        <v>2</v>
      </c>
      <c r="AB36" s="45">
        <f t="shared" si="38"/>
        <v>2</v>
      </c>
      <c r="AC36" s="45">
        <f t="shared" si="38"/>
        <v>2</v>
      </c>
      <c r="AD36" s="45">
        <f t="shared" si="38"/>
        <v>2</v>
      </c>
      <c r="AE36" s="45">
        <f t="shared" si="38"/>
        <v>2</v>
      </c>
      <c r="AF36" s="45">
        <f t="shared" si="38"/>
        <v>2</v>
      </c>
      <c r="AG36" s="45">
        <f t="shared" si="38"/>
        <v>2</v>
      </c>
      <c r="AH36" s="45">
        <f t="shared" si="38"/>
        <v>2</v>
      </c>
      <c r="AI36" s="45">
        <f t="shared" si="38"/>
        <v>2</v>
      </c>
      <c r="AJ36" s="45">
        <f t="shared" si="38"/>
        <v>2</v>
      </c>
      <c r="AK36" s="45">
        <f t="shared" si="38"/>
        <v>2</v>
      </c>
      <c r="AL36" s="45">
        <f t="shared" si="38"/>
        <v>2</v>
      </c>
      <c r="AM36" s="45">
        <f t="shared" si="38"/>
        <v>2</v>
      </c>
      <c r="AN36" s="45">
        <f t="shared" si="38"/>
        <v>2</v>
      </c>
      <c r="AO36" s="45">
        <f t="shared" si="38"/>
        <v>2</v>
      </c>
      <c r="AP36" s="45">
        <f t="shared" si="38"/>
        <v>2</v>
      </c>
      <c r="AQ36" s="45">
        <f t="shared" si="38"/>
        <v>2</v>
      </c>
      <c r="AR36" s="45">
        <f t="shared" si="38"/>
        <v>2</v>
      </c>
      <c r="AS36" s="45">
        <f t="shared" si="38"/>
        <v>2</v>
      </c>
      <c r="AT36" s="45">
        <f t="shared" si="38"/>
        <v>2</v>
      </c>
      <c r="AU36" s="45">
        <f t="shared" si="38"/>
        <v>2</v>
      </c>
      <c r="AV36" s="45">
        <f t="shared" si="38"/>
        <v>2</v>
      </c>
      <c r="AW36" s="45">
        <f t="shared" si="38"/>
        <v>2</v>
      </c>
      <c r="AX36" s="45">
        <f t="shared" si="38"/>
        <v>2</v>
      </c>
      <c r="AY36" s="45">
        <f t="shared" si="38"/>
        <v>2</v>
      </c>
      <c r="AZ36" s="45">
        <f t="shared" si="38"/>
        <v>2</v>
      </c>
      <c r="BA36" s="45">
        <f t="shared" si="38"/>
        <v>2</v>
      </c>
      <c r="BB36" s="45">
        <f t="shared" si="38"/>
        <v>2</v>
      </c>
      <c r="BC36" s="45">
        <f t="shared" si="38"/>
        <v>2</v>
      </c>
      <c r="BD36" s="45">
        <f t="shared" si="38"/>
        <v>2</v>
      </c>
      <c r="BE36" s="45">
        <f t="shared" si="38"/>
        <v>2</v>
      </c>
      <c r="BF36" s="45">
        <f t="shared" si="38"/>
        <v>2</v>
      </c>
      <c r="BG36" s="45">
        <f t="shared" si="38"/>
        <v>2</v>
      </c>
      <c r="BH36" s="45">
        <f t="shared" si="38"/>
        <v>2</v>
      </c>
      <c r="BI36" s="45">
        <f t="shared" si="38"/>
        <v>2</v>
      </c>
      <c r="BJ36" s="45">
        <f t="shared" si="38"/>
        <v>2</v>
      </c>
      <c r="BK36" s="45">
        <f t="shared" si="38"/>
        <v>2</v>
      </c>
    </row>
    <row r="37" spans="1:63">
      <c r="A37" s="17" t="s">
        <v>23</v>
      </c>
      <c r="B37" s="18" t="s">
        <v>14</v>
      </c>
      <c r="C37" s="19">
        <v>0</v>
      </c>
      <c r="D37" s="54">
        <f>C3*(D35/100)</f>
        <v>1778.4</v>
      </c>
      <c r="E37" s="54">
        <f>D37*(1+(E36/100))</f>
        <v>1813.9680000000001</v>
      </c>
      <c r="F37" s="54">
        <f t="shared" ref="F37:BK37" si="39">E37*(1+(F36/100))</f>
        <v>1850.2473600000001</v>
      </c>
      <c r="G37" s="54">
        <f t="shared" si="39"/>
        <v>1887.2523072000001</v>
      </c>
      <c r="H37" s="54">
        <f t="shared" si="39"/>
        <v>1924.9973533440002</v>
      </c>
      <c r="I37" s="54">
        <f t="shared" si="39"/>
        <v>1963.4973004108801</v>
      </c>
      <c r="J37" s="54">
        <f t="shared" si="39"/>
        <v>2002.7672464190978</v>
      </c>
      <c r="K37" s="54">
        <f t="shared" si="39"/>
        <v>2042.8225913474798</v>
      </c>
      <c r="L37" s="54">
        <f t="shared" si="39"/>
        <v>2083.6790431744294</v>
      </c>
      <c r="M37" s="54">
        <f t="shared" si="39"/>
        <v>2125.3526240379178</v>
      </c>
      <c r="N37" s="54">
        <f t="shared" si="39"/>
        <v>2167.8596765186762</v>
      </c>
      <c r="O37" s="54">
        <f t="shared" si="39"/>
        <v>2211.2168700490497</v>
      </c>
      <c r="P37" s="54">
        <f t="shared" si="39"/>
        <v>2255.4412074500306</v>
      </c>
      <c r="Q37" s="54">
        <f t="shared" si="39"/>
        <v>2300.5500315990312</v>
      </c>
      <c r="R37" s="54">
        <f t="shared" si="39"/>
        <v>2346.5610322310117</v>
      </c>
      <c r="S37" s="54">
        <f t="shared" si="39"/>
        <v>2393.4922528756319</v>
      </c>
      <c r="T37" s="54">
        <f t="shared" si="39"/>
        <v>2441.3620979331445</v>
      </c>
      <c r="U37" s="54">
        <f t="shared" si="39"/>
        <v>2490.1893398918073</v>
      </c>
      <c r="V37" s="54">
        <f t="shared" si="39"/>
        <v>2539.9931266896433</v>
      </c>
      <c r="W37" s="54">
        <f t="shared" si="39"/>
        <v>2590.7929892234361</v>
      </c>
      <c r="X37" s="54">
        <f t="shared" si="39"/>
        <v>2642.6088490079046</v>
      </c>
      <c r="Y37" s="54">
        <f t="shared" si="39"/>
        <v>2695.4610259880628</v>
      </c>
      <c r="Z37" s="54">
        <f t="shared" si="39"/>
        <v>2749.370246507824</v>
      </c>
      <c r="AA37" s="54">
        <f t="shared" si="39"/>
        <v>2804.3576514379806</v>
      </c>
      <c r="AB37" s="54">
        <f t="shared" si="39"/>
        <v>2860.4448044667402</v>
      </c>
      <c r="AC37" s="54">
        <f t="shared" si="39"/>
        <v>2917.6537005560749</v>
      </c>
      <c r="AD37" s="54">
        <f t="shared" si="39"/>
        <v>2976.0067745671963</v>
      </c>
      <c r="AE37" s="54">
        <f t="shared" si="39"/>
        <v>3035.5269100585401</v>
      </c>
      <c r="AF37" s="54">
        <f t="shared" si="39"/>
        <v>3096.2374482597111</v>
      </c>
      <c r="AG37" s="54">
        <f t="shared" si="39"/>
        <v>3158.1621972249054</v>
      </c>
      <c r="AH37" s="54">
        <f t="shared" si="39"/>
        <v>3221.3254411694038</v>
      </c>
      <c r="AI37" s="54">
        <f t="shared" si="39"/>
        <v>3285.7519499927921</v>
      </c>
      <c r="AJ37" s="54">
        <f t="shared" si="39"/>
        <v>3351.4669889926481</v>
      </c>
      <c r="AK37" s="54">
        <f t="shared" si="39"/>
        <v>3418.4963287725013</v>
      </c>
      <c r="AL37" s="54">
        <f t="shared" si="39"/>
        <v>3486.8662553479512</v>
      </c>
      <c r="AM37" s="54">
        <f t="shared" si="39"/>
        <v>3556.6035804549101</v>
      </c>
      <c r="AN37" s="54">
        <f t="shared" si="39"/>
        <v>3627.7356520640083</v>
      </c>
      <c r="AO37" s="54">
        <f t="shared" si="39"/>
        <v>3700.2903651052884</v>
      </c>
      <c r="AP37" s="54">
        <f t="shared" si="39"/>
        <v>3774.2961724073944</v>
      </c>
      <c r="AQ37" s="54">
        <f t="shared" si="39"/>
        <v>3849.7820958555421</v>
      </c>
      <c r="AR37" s="54">
        <f t="shared" si="39"/>
        <v>3926.7777377726529</v>
      </c>
      <c r="AS37" s="54">
        <f t="shared" si="39"/>
        <v>4005.3132925281061</v>
      </c>
      <c r="AT37" s="54">
        <f t="shared" si="39"/>
        <v>4085.4195583786682</v>
      </c>
      <c r="AU37" s="54">
        <f t="shared" si="39"/>
        <v>4167.1279495462413</v>
      </c>
      <c r="AV37" s="54">
        <f t="shared" si="39"/>
        <v>4250.4705085371661</v>
      </c>
      <c r="AW37" s="54">
        <f t="shared" si="39"/>
        <v>4335.4799187079097</v>
      </c>
      <c r="AX37" s="54">
        <f t="shared" si="39"/>
        <v>4422.1895170820681</v>
      </c>
      <c r="AY37" s="54">
        <f t="shared" si="39"/>
        <v>4510.6333074237091</v>
      </c>
      <c r="AZ37" s="54">
        <f t="shared" si="39"/>
        <v>4600.8459735721835</v>
      </c>
      <c r="BA37" s="54">
        <f t="shared" si="39"/>
        <v>4692.8628930436271</v>
      </c>
      <c r="BB37" s="54">
        <f t="shared" si="39"/>
        <v>4786.7201509044999</v>
      </c>
      <c r="BC37" s="54">
        <f t="shared" si="39"/>
        <v>4882.4545539225901</v>
      </c>
      <c r="BD37" s="54">
        <f t="shared" si="39"/>
        <v>4980.1036450010424</v>
      </c>
      <c r="BE37" s="54">
        <f t="shared" si="39"/>
        <v>5079.7057179010635</v>
      </c>
      <c r="BF37" s="54">
        <f t="shared" si="39"/>
        <v>5181.2998322590847</v>
      </c>
      <c r="BG37" s="54">
        <f t="shared" si="39"/>
        <v>5284.9258289042664</v>
      </c>
      <c r="BH37" s="54">
        <f t="shared" si="39"/>
        <v>5390.6243454823516</v>
      </c>
      <c r="BI37" s="54">
        <f t="shared" si="39"/>
        <v>5498.4368323919989</v>
      </c>
      <c r="BJ37" s="54">
        <f t="shared" si="39"/>
        <v>5608.4055690398391</v>
      </c>
      <c r="BK37" s="54">
        <f t="shared" si="39"/>
        <v>5720.5736804206363</v>
      </c>
    </row>
    <row r="38" spans="1:63">
      <c r="A38" s="17" t="s">
        <v>25</v>
      </c>
      <c r="B38" s="18" t="s">
        <v>14</v>
      </c>
      <c r="C38" s="19">
        <v>0</v>
      </c>
      <c r="D38" s="54">
        <f>D37+D34+D32+D29+D26</f>
        <v>193270.83428571426</v>
      </c>
      <c r="E38" s="54">
        <f t="shared" ref="E38:BK38" si="40">E37+E34+E32+E29+E26</f>
        <v>190844.8224</v>
      </c>
      <c r="F38" s="54">
        <f t="shared" si="40"/>
        <v>188502.11884800001</v>
      </c>
      <c r="G38" s="54">
        <f t="shared" si="40"/>
        <v>186241.93322496</v>
      </c>
      <c r="H38" s="54">
        <f t="shared" si="40"/>
        <v>184063.51384945924</v>
      </c>
      <c r="I38" s="54">
        <f t="shared" si="40"/>
        <v>177136.62792348841</v>
      </c>
      <c r="J38" s="54">
        <f t="shared" si="40"/>
        <v>170483.30124334776</v>
      </c>
      <c r="K38" s="54">
        <f t="shared" si="40"/>
        <v>164097.10203050415</v>
      </c>
      <c r="L38" s="54">
        <f t="shared" si="40"/>
        <v>157971.79128018516</v>
      </c>
      <c r="M38" s="54">
        <f t="shared" si="40"/>
        <v>152101.31882555413</v>
      </c>
      <c r="N38" s="54">
        <f t="shared" si="40"/>
        <v>146479.81951537303</v>
      </c>
      <c r="O38" s="54">
        <f t="shared" si="40"/>
        <v>141101.60950312566</v>
      </c>
      <c r="P38" s="54">
        <f t="shared" si="40"/>
        <v>135961.18264563501</v>
      </c>
      <c r="Q38" s="54">
        <f t="shared" si="40"/>
        <v>131053.20700927103</v>
      </c>
      <c r="R38" s="54">
        <f t="shared" si="40"/>
        <v>126372.52148190538</v>
      </c>
      <c r="S38" s="54">
        <f t="shared" si="40"/>
        <v>125860.20169439338</v>
      </c>
      <c r="T38" s="54">
        <f t="shared" si="40"/>
        <v>125407.50645382327</v>
      </c>
      <c r="U38" s="54">
        <f t="shared" si="40"/>
        <v>125014.50309843052</v>
      </c>
      <c r="V38" s="54">
        <f t="shared" si="40"/>
        <v>124681.29098425391</v>
      </c>
      <c r="W38" s="54">
        <f t="shared" si="40"/>
        <v>124408.00175711028</v>
      </c>
      <c r="X38" s="54">
        <f t="shared" si="40"/>
        <v>124194.79964472778</v>
      </c>
      <c r="Y38" s="54">
        <f t="shared" si="40"/>
        <v>124041.88176936662</v>
      </c>
      <c r="Z38" s="54">
        <f t="shared" si="40"/>
        <v>123949.47848127136</v>
      </c>
      <c r="AA38" s="54">
        <f t="shared" si="40"/>
        <v>123917.85371331409</v>
      </c>
      <c r="AB38" s="54">
        <f t="shared" si="40"/>
        <v>123947.30535720249</v>
      </c>
      <c r="AC38" s="54">
        <f t="shared" si="40"/>
        <v>124038.165661643</v>
      </c>
      <c r="AD38" s="54">
        <f t="shared" si="40"/>
        <v>124190.80165286514</v>
      </c>
      <c r="AE38" s="54">
        <f t="shared" si="40"/>
        <v>124405.61557792986</v>
      </c>
      <c r="AF38" s="54">
        <f t="shared" si="40"/>
        <v>124683.04537126097</v>
      </c>
      <c r="AG38" s="54">
        <f t="shared" si="40"/>
        <v>125023.56514485669</v>
      </c>
      <c r="AH38" s="54">
        <f t="shared" si="40"/>
        <v>125427.68570265536</v>
      </c>
      <c r="AI38" s="54">
        <f t="shared" si="40"/>
        <v>125895.955079548</v>
      </c>
      <c r="AJ38" s="54">
        <f t="shared" si="40"/>
        <v>126428.95910554886</v>
      </c>
      <c r="AK38" s="54">
        <f t="shared" si="40"/>
        <v>127027.32199565349</v>
      </c>
      <c r="AL38" s="54">
        <f t="shared" si="40"/>
        <v>127691.70696593441</v>
      </c>
      <c r="AM38" s="54">
        <f t="shared" si="40"/>
        <v>128422.81687644377</v>
      </c>
      <c r="AN38" s="54">
        <f t="shared" si="40"/>
        <v>129221.39490151254</v>
      </c>
      <c r="AO38" s="54">
        <f t="shared" si="40"/>
        <v>130088.22522805812</v>
      </c>
      <c r="AP38" s="54">
        <f t="shared" si="40"/>
        <v>131024.13378253228</v>
      </c>
      <c r="AQ38" s="54">
        <f t="shared" si="40"/>
        <v>132029.98898716475</v>
      </c>
      <c r="AR38" s="54">
        <f t="shared" si="40"/>
        <v>133106.70254617929</v>
      </c>
      <c r="AS38" s="54">
        <f t="shared" si="40"/>
        <v>134255.23026268388</v>
      </c>
      <c r="AT38" s="54">
        <f t="shared" si="40"/>
        <v>135476.57288695889</v>
      </c>
      <c r="AU38" s="54">
        <f t="shared" si="40"/>
        <v>136771.77699689352</v>
      </c>
      <c r="AV38" s="54">
        <f t="shared" si="40"/>
        <v>138141.93591134416</v>
      </c>
      <c r="AW38" s="54">
        <f t="shared" si="40"/>
        <v>139588.19063721556</v>
      </c>
      <c r="AX38" s="54">
        <f t="shared" si="40"/>
        <v>141111.7308510922</v>
      </c>
      <c r="AY38" s="54">
        <f t="shared" si="40"/>
        <v>142713.79591627364</v>
      </c>
      <c r="AZ38" s="54">
        <f t="shared" si="40"/>
        <v>144395.67593609687</v>
      </c>
      <c r="BA38" s="54">
        <f t="shared" si="40"/>
        <v>146158.7128444571</v>
      </c>
      <c r="BB38" s="54">
        <f t="shared" si="40"/>
        <v>148004.30153446735</v>
      </c>
      <c r="BC38" s="54">
        <f t="shared" si="40"/>
        <v>149933.89102622919</v>
      </c>
      <c r="BD38" s="54">
        <f t="shared" si="40"/>
        <v>151948.98567471706</v>
      </c>
      <c r="BE38" s="54">
        <f t="shared" si="40"/>
        <v>154051.146418811</v>
      </c>
      <c r="BF38" s="54">
        <f t="shared" si="40"/>
        <v>156241.99207254633</v>
      </c>
      <c r="BG38" s="54">
        <f t="shared" si="40"/>
        <v>158523.20065968181</v>
      </c>
      <c r="BH38" s="54">
        <f t="shared" si="40"/>
        <v>160896.51079272392</v>
      </c>
      <c r="BI38" s="54">
        <f t="shared" si="40"/>
        <v>163363.72309757984</v>
      </c>
      <c r="BJ38" s="54">
        <f t="shared" si="40"/>
        <v>165926.70168504925</v>
      </c>
      <c r="BK38" s="54">
        <f t="shared" si="40"/>
        <v>168587.37567040301</v>
      </c>
    </row>
    <row r="39" spans="1:63">
      <c r="A39" s="1" t="s">
        <v>27</v>
      </c>
      <c r="B39" s="24" t="s">
        <v>20</v>
      </c>
      <c r="C39" s="25" t="s">
        <v>32</v>
      </c>
      <c r="D39" s="47">
        <v>2.15</v>
      </c>
      <c r="E39" s="47">
        <v>5.15</v>
      </c>
      <c r="F39" s="47">
        <v>5.15</v>
      </c>
      <c r="G39" s="47">
        <v>5.15</v>
      </c>
      <c r="H39" s="47">
        <v>5.15</v>
      </c>
      <c r="I39" s="47">
        <v>5.15</v>
      </c>
      <c r="J39" s="47">
        <v>5.15</v>
      </c>
      <c r="K39" s="47">
        <v>5.15</v>
      </c>
      <c r="L39" s="47">
        <v>5.15</v>
      </c>
      <c r="M39" s="47">
        <v>5.15</v>
      </c>
      <c r="N39" s="47">
        <v>5.15</v>
      </c>
      <c r="O39" s="47">
        <v>5.15</v>
      </c>
      <c r="P39" s="47">
        <v>5.15</v>
      </c>
      <c r="Q39" s="47">
        <v>5.15</v>
      </c>
      <c r="R39" s="47">
        <v>5.15</v>
      </c>
      <c r="S39" s="47">
        <v>5.15</v>
      </c>
      <c r="T39" s="47">
        <v>5.15</v>
      </c>
      <c r="U39" s="47">
        <v>5.15</v>
      </c>
      <c r="V39" s="47">
        <v>5.15</v>
      </c>
      <c r="W39" s="47">
        <v>5.15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2.15</v>
      </c>
      <c r="AI39" s="47">
        <v>5.15</v>
      </c>
      <c r="AJ39" s="47">
        <v>5.15</v>
      </c>
      <c r="AK39" s="47">
        <v>5.15</v>
      </c>
      <c r="AL39" s="47">
        <v>5.15</v>
      </c>
      <c r="AM39" s="47">
        <v>5.15</v>
      </c>
      <c r="AN39" s="47">
        <v>5.15</v>
      </c>
      <c r="AO39" s="47">
        <v>5.15</v>
      </c>
      <c r="AP39" s="47">
        <v>5.15</v>
      </c>
      <c r="AQ39" s="47">
        <v>5.15</v>
      </c>
      <c r="AR39" s="47">
        <v>5.15</v>
      </c>
      <c r="AS39" s="47">
        <v>5.15</v>
      </c>
      <c r="AT39" s="47">
        <v>5.15</v>
      </c>
      <c r="AU39" s="47">
        <v>5.15</v>
      </c>
      <c r="AV39" s="47">
        <v>5.15</v>
      </c>
      <c r="AW39" s="47">
        <v>5.15</v>
      </c>
      <c r="AX39" s="47">
        <v>5.15</v>
      </c>
      <c r="AY39" s="47">
        <v>5.15</v>
      </c>
      <c r="AZ39" s="47">
        <v>5.15</v>
      </c>
      <c r="BA39" s="47">
        <v>5.15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</row>
    <row r="40" spans="1:63">
      <c r="A40" s="17" t="s">
        <v>27</v>
      </c>
      <c r="B40" s="18" t="s">
        <v>14</v>
      </c>
      <c r="C40" s="19">
        <v>0</v>
      </c>
      <c r="D40" s="54">
        <f>C3*(D39/100)</f>
        <v>76471.199999999997</v>
      </c>
      <c r="E40" s="54">
        <f>C3*(E39/100)</f>
        <v>183175.2</v>
      </c>
      <c r="F40" s="54">
        <f>$E$40</f>
        <v>183175.2</v>
      </c>
      <c r="G40" s="54">
        <f t="shared" ref="G40:W40" si="41">$E$40</f>
        <v>183175.2</v>
      </c>
      <c r="H40" s="54">
        <f t="shared" si="41"/>
        <v>183175.2</v>
      </c>
      <c r="I40" s="54">
        <f t="shared" si="41"/>
        <v>183175.2</v>
      </c>
      <c r="J40" s="54">
        <f t="shared" si="41"/>
        <v>183175.2</v>
      </c>
      <c r="K40" s="54">
        <f t="shared" si="41"/>
        <v>183175.2</v>
      </c>
      <c r="L40" s="54">
        <f t="shared" si="41"/>
        <v>183175.2</v>
      </c>
      <c r="M40" s="54">
        <f t="shared" si="41"/>
        <v>183175.2</v>
      </c>
      <c r="N40" s="54">
        <f t="shared" si="41"/>
        <v>183175.2</v>
      </c>
      <c r="O40" s="54">
        <f t="shared" si="41"/>
        <v>183175.2</v>
      </c>
      <c r="P40" s="54">
        <f t="shared" si="41"/>
        <v>183175.2</v>
      </c>
      <c r="Q40" s="54">
        <f t="shared" si="41"/>
        <v>183175.2</v>
      </c>
      <c r="R40" s="54">
        <f t="shared" si="41"/>
        <v>183175.2</v>
      </c>
      <c r="S40" s="54">
        <f t="shared" si="41"/>
        <v>183175.2</v>
      </c>
      <c r="T40" s="54">
        <f t="shared" si="41"/>
        <v>183175.2</v>
      </c>
      <c r="U40" s="54">
        <f t="shared" si="41"/>
        <v>183175.2</v>
      </c>
      <c r="V40" s="54">
        <f t="shared" si="41"/>
        <v>183175.2</v>
      </c>
      <c r="W40" s="54">
        <f t="shared" si="41"/>
        <v>183175.2</v>
      </c>
      <c r="X40" s="54">
        <f t="shared" ref="X40:AG40" si="42">3541200*(X39/100)</f>
        <v>0</v>
      </c>
      <c r="Y40" s="54">
        <f t="shared" si="42"/>
        <v>0</v>
      </c>
      <c r="Z40" s="54">
        <f t="shared" si="42"/>
        <v>0</v>
      </c>
      <c r="AA40" s="54">
        <f t="shared" si="42"/>
        <v>0</v>
      </c>
      <c r="AB40" s="54">
        <f t="shared" si="42"/>
        <v>0</v>
      </c>
      <c r="AC40" s="54">
        <f t="shared" si="42"/>
        <v>0</v>
      </c>
      <c r="AD40" s="54">
        <f t="shared" si="42"/>
        <v>0</v>
      </c>
      <c r="AE40" s="54">
        <f t="shared" si="42"/>
        <v>0</v>
      </c>
      <c r="AF40" s="54">
        <f t="shared" si="42"/>
        <v>0</v>
      </c>
      <c r="AG40" s="54">
        <f t="shared" si="42"/>
        <v>0</v>
      </c>
      <c r="AH40" s="54">
        <f>AG3*(AH39/100)</f>
        <v>116832.82217466627</v>
      </c>
      <c r="AI40" s="54">
        <f>AG3*(AI39/100)</f>
        <v>279855.36474396812</v>
      </c>
      <c r="AJ40" s="54">
        <f>$AI$40</f>
        <v>279855.36474396812</v>
      </c>
      <c r="AK40" s="54">
        <f t="shared" ref="AK40:BA40" si="43">$AI$40</f>
        <v>279855.36474396812</v>
      </c>
      <c r="AL40" s="54">
        <f t="shared" si="43"/>
        <v>279855.36474396812</v>
      </c>
      <c r="AM40" s="54">
        <f t="shared" si="43"/>
        <v>279855.36474396812</v>
      </c>
      <c r="AN40" s="54">
        <f t="shared" si="43"/>
        <v>279855.36474396812</v>
      </c>
      <c r="AO40" s="54">
        <f t="shared" si="43"/>
        <v>279855.36474396812</v>
      </c>
      <c r="AP40" s="54">
        <f t="shared" si="43"/>
        <v>279855.36474396812</v>
      </c>
      <c r="AQ40" s="54">
        <f t="shared" si="43"/>
        <v>279855.36474396812</v>
      </c>
      <c r="AR40" s="54">
        <f t="shared" si="43"/>
        <v>279855.36474396812</v>
      </c>
      <c r="AS40" s="54">
        <f t="shared" si="43"/>
        <v>279855.36474396812</v>
      </c>
      <c r="AT40" s="54">
        <f t="shared" si="43"/>
        <v>279855.36474396812</v>
      </c>
      <c r="AU40" s="54">
        <f t="shared" si="43"/>
        <v>279855.36474396812</v>
      </c>
      <c r="AV40" s="54">
        <f t="shared" si="43"/>
        <v>279855.36474396812</v>
      </c>
      <c r="AW40" s="54">
        <f t="shared" si="43"/>
        <v>279855.36474396812</v>
      </c>
      <c r="AX40" s="54">
        <f t="shared" si="43"/>
        <v>279855.36474396812</v>
      </c>
      <c r="AY40" s="54">
        <f t="shared" si="43"/>
        <v>279855.36474396812</v>
      </c>
      <c r="AZ40" s="54">
        <f t="shared" si="43"/>
        <v>279855.36474396812</v>
      </c>
      <c r="BA40" s="54">
        <f t="shared" si="43"/>
        <v>279855.36474396812</v>
      </c>
      <c r="BB40" s="54">
        <f t="shared" ref="BB40:BK40" si="44">3541200*(BB39/100)</f>
        <v>0</v>
      </c>
      <c r="BC40" s="54">
        <f t="shared" si="44"/>
        <v>0</v>
      </c>
      <c r="BD40" s="54">
        <f t="shared" si="44"/>
        <v>0</v>
      </c>
      <c r="BE40" s="54">
        <f t="shared" si="44"/>
        <v>0</v>
      </c>
      <c r="BF40" s="54">
        <f t="shared" si="44"/>
        <v>0</v>
      </c>
      <c r="BG40" s="54">
        <f t="shared" si="44"/>
        <v>0</v>
      </c>
      <c r="BH40" s="54">
        <f t="shared" si="44"/>
        <v>0</v>
      </c>
      <c r="BI40" s="54">
        <f t="shared" si="44"/>
        <v>0</v>
      </c>
      <c r="BJ40" s="54">
        <f t="shared" si="44"/>
        <v>0</v>
      </c>
      <c r="BK40" s="54">
        <f t="shared" si="44"/>
        <v>0</v>
      </c>
    </row>
    <row r="41" spans="1:63" s="37" customFormat="1">
      <c r="A41" s="33" t="s">
        <v>40</v>
      </c>
      <c r="B41" s="24" t="s">
        <v>20</v>
      </c>
      <c r="C41" s="38" t="s">
        <v>42</v>
      </c>
      <c r="D41" s="47">
        <v>3.3333333333333335</v>
      </c>
      <c r="E41" s="47">
        <v>3.3333333333333335</v>
      </c>
      <c r="F41" s="47">
        <v>3.3333333333333335</v>
      </c>
      <c r="G41" s="47">
        <v>3.3333333333333335</v>
      </c>
      <c r="H41" s="47">
        <v>3.3333333333333335</v>
      </c>
      <c r="I41" s="47">
        <v>3.3333333333333335</v>
      </c>
      <c r="J41" s="47">
        <v>3.3333333333333335</v>
      </c>
      <c r="K41" s="47">
        <v>3.3333333333333335</v>
      </c>
      <c r="L41" s="47">
        <v>3.3333333333333335</v>
      </c>
      <c r="M41" s="47">
        <v>3.3333333333333335</v>
      </c>
      <c r="N41" s="47">
        <v>3.3333333333333335</v>
      </c>
      <c r="O41" s="47">
        <v>3.3333333333333335</v>
      </c>
      <c r="P41" s="47">
        <v>3.3333333333333335</v>
      </c>
      <c r="Q41" s="47">
        <v>3.3333333333333335</v>
      </c>
      <c r="R41" s="47">
        <v>3.3333333333333335</v>
      </c>
      <c r="S41" s="47">
        <v>3.3333333333333335</v>
      </c>
      <c r="T41" s="47">
        <v>3.3333333333333335</v>
      </c>
      <c r="U41" s="47">
        <v>3.3333333333333335</v>
      </c>
      <c r="V41" s="47">
        <v>3.3333333333333335</v>
      </c>
      <c r="W41" s="47">
        <v>3.3333333333333335</v>
      </c>
      <c r="X41" s="47">
        <v>3.3333333333333335</v>
      </c>
      <c r="Y41" s="47">
        <v>3.3333333333333335</v>
      </c>
      <c r="Z41" s="47">
        <v>3.3333333333333335</v>
      </c>
      <c r="AA41" s="47">
        <v>3.3333333333333335</v>
      </c>
      <c r="AB41" s="47">
        <v>3.3333333333333335</v>
      </c>
      <c r="AC41" s="47">
        <v>3.3333333333333335</v>
      </c>
      <c r="AD41" s="47">
        <v>3.3333333333333335</v>
      </c>
      <c r="AE41" s="47">
        <v>3.3333333333333335</v>
      </c>
      <c r="AF41" s="47">
        <v>3.3333333333333335</v>
      </c>
      <c r="AG41" s="47">
        <v>3.3333333333333335</v>
      </c>
      <c r="AH41" s="47">
        <v>3.3333333333333335</v>
      </c>
      <c r="AI41" s="47">
        <v>3.3333333333333335</v>
      </c>
      <c r="AJ41" s="47">
        <v>3.3333333333333335</v>
      </c>
      <c r="AK41" s="47">
        <v>3.3333333333333335</v>
      </c>
      <c r="AL41" s="47">
        <v>3.3333333333333335</v>
      </c>
      <c r="AM41" s="47">
        <v>3.3333333333333335</v>
      </c>
      <c r="AN41" s="47">
        <v>3.3333333333333335</v>
      </c>
      <c r="AO41" s="47">
        <v>3.3333333333333335</v>
      </c>
      <c r="AP41" s="47">
        <v>3.3333333333333335</v>
      </c>
      <c r="AQ41" s="47">
        <v>3.3333333333333335</v>
      </c>
      <c r="AR41" s="47">
        <v>3.3333333333333335</v>
      </c>
      <c r="AS41" s="47">
        <v>3.3333333333333335</v>
      </c>
      <c r="AT41" s="47">
        <v>3.3333333333333335</v>
      </c>
      <c r="AU41" s="47">
        <v>3.3333333333333335</v>
      </c>
      <c r="AV41" s="47">
        <v>3.3333333333333335</v>
      </c>
      <c r="AW41" s="47">
        <v>3.3333333333333335</v>
      </c>
      <c r="AX41" s="47">
        <v>3.3333333333333335</v>
      </c>
      <c r="AY41" s="47">
        <v>3.3333333333333335</v>
      </c>
      <c r="AZ41" s="47">
        <v>3.3333333333333335</v>
      </c>
      <c r="BA41" s="47">
        <v>3.3333333333333335</v>
      </c>
      <c r="BB41" s="47">
        <v>3.3333333333333335</v>
      </c>
      <c r="BC41" s="47">
        <v>3.3333333333333335</v>
      </c>
      <c r="BD41" s="47">
        <v>3.3333333333333335</v>
      </c>
      <c r="BE41" s="47">
        <v>3.3333333333333335</v>
      </c>
      <c r="BF41" s="47">
        <v>3.3333333333333335</v>
      </c>
      <c r="BG41" s="47">
        <v>3.3333333333333335</v>
      </c>
      <c r="BH41" s="47">
        <v>3.3333333333333335</v>
      </c>
      <c r="BI41" s="47">
        <v>3.3333333333333335</v>
      </c>
      <c r="BJ41" s="47">
        <v>3.3333333333333335</v>
      </c>
      <c r="BK41" s="47">
        <v>3.3333333333333335</v>
      </c>
    </row>
    <row r="42" spans="1:63" ht="15.75" thickBot="1">
      <c r="A42" s="3" t="s">
        <v>40</v>
      </c>
      <c r="B42" s="16" t="s">
        <v>14</v>
      </c>
      <c r="C42" s="13">
        <v>0</v>
      </c>
      <c r="D42" s="51">
        <f>C3*D41/100</f>
        <v>118560</v>
      </c>
      <c r="E42" s="51">
        <f>$D$42</f>
        <v>118560</v>
      </c>
      <c r="F42" s="51">
        <f t="shared" ref="F42:AG42" si="45">$D$42</f>
        <v>118560</v>
      </c>
      <c r="G42" s="51">
        <f t="shared" si="45"/>
        <v>118560</v>
      </c>
      <c r="H42" s="51">
        <f t="shared" si="45"/>
        <v>118560</v>
      </c>
      <c r="I42" s="51">
        <f t="shared" si="45"/>
        <v>118560</v>
      </c>
      <c r="J42" s="51">
        <f t="shared" si="45"/>
        <v>118560</v>
      </c>
      <c r="K42" s="51">
        <f t="shared" si="45"/>
        <v>118560</v>
      </c>
      <c r="L42" s="51">
        <f t="shared" si="45"/>
        <v>118560</v>
      </c>
      <c r="M42" s="51">
        <f t="shared" si="45"/>
        <v>118560</v>
      </c>
      <c r="N42" s="51">
        <f t="shared" si="45"/>
        <v>118560</v>
      </c>
      <c r="O42" s="51">
        <f t="shared" si="45"/>
        <v>118560</v>
      </c>
      <c r="P42" s="51">
        <f t="shared" si="45"/>
        <v>118560</v>
      </c>
      <c r="Q42" s="51">
        <f t="shared" si="45"/>
        <v>118560</v>
      </c>
      <c r="R42" s="51">
        <f t="shared" si="45"/>
        <v>118560</v>
      </c>
      <c r="S42" s="51">
        <f t="shared" si="45"/>
        <v>118560</v>
      </c>
      <c r="T42" s="51">
        <f t="shared" si="45"/>
        <v>118560</v>
      </c>
      <c r="U42" s="51">
        <f t="shared" si="45"/>
        <v>118560</v>
      </c>
      <c r="V42" s="51">
        <f t="shared" si="45"/>
        <v>118560</v>
      </c>
      <c r="W42" s="51">
        <f t="shared" si="45"/>
        <v>118560</v>
      </c>
      <c r="X42" s="51">
        <f t="shared" si="45"/>
        <v>118560</v>
      </c>
      <c r="Y42" s="51">
        <f t="shared" si="45"/>
        <v>118560</v>
      </c>
      <c r="Z42" s="51">
        <f t="shared" si="45"/>
        <v>118560</v>
      </c>
      <c r="AA42" s="51">
        <f t="shared" si="45"/>
        <v>118560</v>
      </c>
      <c r="AB42" s="51">
        <f t="shared" si="45"/>
        <v>118560</v>
      </c>
      <c r="AC42" s="51">
        <f t="shared" si="45"/>
        <v>118560</v>
      </c>
      <c r="AD42" s="51">
        <f t="shared" si="45"/>
        <v>118560</v>
      </c>
      <c r="AE42" s="51">
        <f t="shared" si="45"/>
        <v>118560</v>
      </c>
      <c r="AF42" s="51">
        <f t="shared" si="45"/>
        <v>118560</v>
      </c>
      <c r="AG42" s="51">
        <f t="shared" si="45"/>
        <v>118560</v>
      </c>
      <c r="AH42" s="51">
        <f>AG3*AH41/100</f>
        <v>181136.15841033534</v>
      </c>
      <c r="AI42" s="51">
        <f>$AH$42</f>
        <v>181136.15841033534</v>
      </c>
      <c r="AJ42" s="51">
        <f t="shared" ref="AJ42:BK42" si="46">$AH$42</f>
        <v>181136.15841033534</v>
      </c>
      <c r="AK42" s="51">
        <f t="shared" si="46"/>
        <v>181136.15841033534</v>
      </c>
      <c r="AL42" s="51">
        <f t="shared" si="46"/>
        <v>181136.15841033534</v>
      </c>
      <c r="AM42" s="51">
        <f t="shared" si="46"/>
        <v>181136.15841033534</v>
      </c>
      <c r="AN42" s="51">
        <f t="shared" si="46"/>
        <v>181136.15841033534</v>
      </c>
      <c r="AO42" s="51">
        <f t="shared" si="46"/>
        <v>181136.15841033534</v>
      </c>
      <c r="AP42" s="51">
        <f t="shared" si="46"/>
        <v>181136.15841033534</v>
      </c>
      <c r="AQ42" s="51">
        <f t="shared" si="46"/>
        <v>181136.15841033534</v>
      </c>
      <c r="AR42" s="51">
        <f t="shared" si="46"/>
        <v>181136.15841033534</v>
      </c>
      <c r="AS42" s="51">
        <f t="shared" si="46"/>
        <v>181136.15841033534</v>
      </c>
      <c r="AT42" s="51">
        <f t="shared" si="46"/>
        <v>181136.15841033534</v>
      </c>
      <c r="AU42" s="51">
        <f t="shared" si="46"/>
        <v>181136.15841033534</v>
      </c>
      <c r="AV42" s="51">
        <f t="shared" si="46"/>
        <v>181136.15841033534</v>
      </c>
      <c r="AW42" s="51">
        <f t="shared" si="46"/>
        <v>181136.15841033534</v>
      </c>
      <c r="AX42" s="51">
        <f t="shared" si="46"/>
        <v>181136.15841033534</v>
      </c>
      <c r="AY42" s="51">
        <f t="shared" si="46"/>
        <v>181136.15841033534</v>
      </c>
      <c r="AZ42" s="51">
        <f t="shared" si="46"/>
        <v>181136.15841033534</v>
      </c>
      <c r="BA42" s="51">
        <f t="shared" si="46"/>
        <v>181136.15841033534</v>
      </c>
      <c r="BB42" s="51">
        <f t="shared" si="46"/>
        <v>181136.15841033534</v>
      </c>
      <c r="BC42" s="51">
        <f t="shared" si="46"/>
        <v>181136.15841033534</v>
      </c>
      <c r="BD42" s="51">
        <f t="shared" si="46"/>
        <v>181136.15841033534</v>
      </c>
      <c r="BE42" s="51">
        <f t="shared" si="46"/>
        <v>181136.15841033534</v>
      </c>
      <c r="BF42" s="51">
        <f t="shared" si="46"/>
        <v>181136.15841033534</v>
      </c>
      <c r="BG42" s="51">
        <f t="shared" si="46"/>
        <v>181136.15841033534</v>
      </c>
      <c r="BH42" s="51">
        <f t="shared" si="46"/>
        <v>181136.15841033534</v>
      </c>
      <c r="BI42" s="51">
        <f t="shared" si="46"/>
        <v>181136.15841033534</v>
      </c>
      <c r="BJ42" s="51">
        <f t="shared" si="46"/>
        <v>181136.15841033534</v>
      </c>
      <c r="BK42" s="51">
        <f t="shared" si="46"/>
        <v>181136.15841033534</v>
      </c>
    </row>
    <row r="43" spans="1:63" ht="15.75" thickBot="1">
      <c r="A43" s="3" t="s">
        <v>24</v>
      </c>
      <c r="B43" s="16" t="s">
        <v>14</v>
      </c>
      <c r="C43" s="13">
        <v>0</v>
      </c>
      <c r="D43" s="51">
        <f>D42+D38</f>
        <v>311830.83428571426</v>
      </c>
      <c r="E43" s="51">
        <f t="shared" ref="E43:BK43" si="47">E42+E38</f>
        <v>309404.8224</v>
      </c>
      <c r="F43" s="51">
        <f t="shared" si="47"/>
        <v>307062.11884800001</v>
      </c>
      <c r="G43" s="51">
        <f t="shared" si="47"/>
        <v>304801.93322496</v>
      </c>
      <c r="H43" s="51">
        <f t="shared" si="47"/>
        <v>302623.51384945924</v>
      </c>
      <c r="I43" s="51">
        <f t="shared" si="47"/>
        <v>295696.62792348838</v>
      </c>
      <c r="J43" s="51">
        <f t="shared" si="47"/>
        <v>289043.30124334776</v>
      </c>
      <c r="K43" s="51">
        <f t="shared" si="47"/>
        <v>282657.10203050415</v>
      </c>
      <c r="L43" s="51">
        <f t="shared" si="47"/>
        <v>276531.79128018516</v>
      </c>
      <c r="M43" s="51">
        <f t="shared" si="47"/>
        <v>270661.3188255541</v>
      </c>
      <c r="N43" s="51">
        <f t="shared" si="47"/>
        <v>265039.81951537303</v>
      </c>
      <c r="O43" s="51">
        <f t="shared" si="47"/>
        <v>259661.60950312566</v>
      </c>
      <c r="P43" s="51">
        <f t="shared" si="47"/>
        <v>254521.18264563501</v>
      </c>
      <c r="Q43" s="51">
        <f t="shared" si="47"/>
        <v>249613.20700927102</v>
      </c>
      <c r="R43" s="51">
        <f t="shared" si="47"/>
        <v>244932.52148190537</v>
      </c>
      <c r="S43" s="51">
        <f t="shared" si="47"/>
        <v>244420.20169439338</v>
      </c>
      <c r="T43" s="51">
        <f t="shared" si="47"/>
        <v>243967.50645382327</v>
      </c>
      <c r="U43" s="51">
        <f t="shared" si="47"/>
        <v>243574.50309843052</v>
      </c>
      <c r="V43" s="51">
        <f t="shared" si="47"/>
        <v>243241.29098425392</v>
      </c>
      <c r="W43" s="51">
        <f t="shared" si="47"/>
        <v>242968.00175711029</v>
      </c>
      <c r="X43" s="51">
        <f t="shared" si="47"/>
        <v>242754.79964472778</v>
      </c>
      <c r="Y43" s="51">
        <f t="shared" si="47"/>
        <v>242601.88176936662</v>
      </c>
      <c r="Z43" s="51">
        <f t="shared" si="47"/>
        <v>242509.47848127136</v>
      </c>
      <c r="AA43" s="51">
        <f t="shared" si="47"/>
        <v>242477.85371331411</v>
      </c>
      <c r="AB43" s="51">
        <f t="shared" si="47"/>
        <v>242507.30535720248</v>
      </c>
      <c r="AC43" s="51">
        <f t="shared" si="47"/>
        <v>242598.165661643</v>
      </c>
      <c r="AD43" s="51">
        <f t="shared" si="47"/>
        <v>242750.80165286514</v>
      </c>
      <c r="AE43" s="51">
        <f t="shared" si="47"/>
        <v>242965.61557792986</v>
      </c>
      <c r="AF43" s="51">
        <f t="shared" si="47"/>
        <v>243243.04537126096</v>
      </c>
      <c r="AG43" s="51">
        <f t="shared" si="47"/>
        <v>243583.56514485669</v>
      </c>
      <c r="AH43" s="51">
        <f t="shared" si="47"/>
        <v>306563.84411299072</v>
      </c>
      <c r="AI43" s="51">
        <f t="shared" si="47"/>
        <v>307032.11348988337</v>
      </c>
      <c r="AJ43" s="51">
        <f t="shared" si="47"/>
        <v>307565.11751588422</v>
      </c>
      <c r="AK43" s="51">
        <f t="shared" si="47"/>
        <v>308163.48040598881</v>
      </c>
      <c r="AL43" s="51">
        <f t="shared" si="47"/>
        <v>308827.86537626974</v>
      </c>
      <c r="AM43" s="51">
        <f t="shared" si="47"/>
        <v>309558.97528677911</v>
      </c>
      <c r="AN43" s="51">
        <f t="shared" si="47"/>
        <v>310357.55331184785</v>
      </c>
      <c r="AO43" s="51">
        <f t="shared" si="47"/>
        <v>311224.38363839348</v>
      </c>
      <c r="AP43" s="51">
        <f t="shared" si="47"/>
        <v>312160.29219286761</v>
      </c>
      <c r="AQ43" s="51">
        <f t="shared" si="47"/>
        <v>313166.14739750011</v>
      </c>
      <c r="AR43" s="51">
        <f t="shared" si="47"/>
        <v>314242.8609565146</v>
      </c>
      <c r="AS43" s="51">
        <f t="shared" si="47"/>
        <v>315391.38867301925</v>
      </c>
      <c r="AT43" s="51">
        <f t="shared" si="47"/>
        <v>316612.73129729426</v>
      </c>
      <c r="AU43" s="51">
        <f t="shared" si="47"/>
        <v>317907.93540722888</v>
      </c>
      <c r="AV43" s="51">
        <f t="shared" si="47"/>
        <v>319278.0943216795</v>
      </c>
      <c r="AW43" s="51">
        <f t="shared" si="47"/>
        <v>320724.34904755093</v>
      </c>
      <c r="AX43" s="51">
        <f t="shared" si="47"/>
        <v>322247.88926142757</v>
      </c>
      <c r="AY43" s="51">
        <f t="shared" si="47"/>
        <v>323849.95432660897</v>
      </c>
      <c r="AZ43" s="51">
        <f t="shared" si="47"/>
        <v>325531.83434643224</v>
      </c>
      <c r="BA43" s="51">
        <f t="shared" si="47"/>
        <v>327294.87125479244</v>
      </c>
      <c r="BB43" s="51">
        <f t="shared" si="47"/>
        <v>329140.45994480269</v>
      </c>
      <c r="BC43" s="51">
        <f t="shared" si="47"/>
        <v>331070.04943656456</v>
      </c>
      <c r="BD43" s="51">
        <f t="shared" si="47"/>
        <v>333085.14408505242</v>
      </c>
      <c r="BE43" s="51">
        <f t="shared" si="47"/>
        <v>335187.30482914636</v>
      </c>
      <c r="BF43" s="51">
        <f t="shared" si="47"/>
        <v>337378.1504828817</v>
      </c>
      <c r="BG43" s="51">
        <f t="shared" si="47"/>
        <v>339659.35907001712</v>
      </c>
      <c r="BH43" s="51">
        <f t="shared" si="47"/>
        <v>342032.66920305928</v>
      </c>
      <c r="BI43" s="51">
        <f t="shared" si="47"/>
        <v>344499.88150791521</v>
      </c>
      <c r="BJ43" s="51">
        <f t="shared" si="47"/>
        <v>347062.86009538459</v>
      </c>
      <c r="BK43" s="51">
        <f t="shared" si="47"/>
        <v>349723.53408073832</v>
      </c>
    </row>
    <row r="44" spans="1:63">
      <c r="A44" s="2" t="s">
        <v>36</v>
      </c>
      <c r="B44" s="18" t="s">
        <v>14</v>
      </c>
      <c r="C44" s="8">
        <v>0</v>
      </c>
      <c r="D44" s="62">
        <f t="shared" ref="D44:R44" si="48">D19-D43</f>
        <v>552313.1657142858</v>
      </c>
      <c r="E44" s="62">
        <f t="shared" si="48"/>
        <v>572022.05759999994</v>
      </c>
      <c r="F44" s="62">
        <f t="shared" si="48"/>
        <v>591993.29875200009</v>
      </c>
      <c r="G44" s="62">
        <f t="shared" si="48"/>
        <v>612234.59272704006</v>
      </c>
      <c r="H44" s="62">
        <f t="shared" si="48"/>
        <v>632753.74262158095</v>
      </c>
      <c r="I44" s="62">
        <f t="shared" si="48"/>
        <v>672172.4016887641</v>
      </c>
      <c r="J44" s="62">
        <f t="shared" si="48"/>
        <v>712243.021533177</v>
      </c>
      <c r="K44" s="62">
        <f t="shared" si="48"/>
        <v>752996.05802501889</v>
      </c>
      <c r="L44" s="62">
        <f t="shared" si="48"/>
        <v>794462.36501638545</v>
      </c>
      <c r="M44" s="62">
        <f t="shared" si="48"/>
        <v>836673.21229768358</v>
      </c>
      <c r="N44" s="62">
        <f t="shared" si="48"/>
        <v>879660.30376507994</v>
      </c>
      <c r="O44" s="62">
        <f t="shared" si="48"/>
        <v>923455.79580838198</v>
      </c>
      <c r="P44" s="62">
        <f t="shared" si="48"/>
        <v>968092.31592885731</v>
      </c>
      <c r="Q44" s="62">
        <f t="shared" si="48"/>
        <v>1013602.9815966007</v>
      </c>
      <c r="R44" s="62">
        <f t="shared" si="48"/>
        <v>1060021.419357171</v>
      </c>
      <c r="S44" s="62">
        <f t="shared" ref="S44:BK44" si="49">S19-S43</f>
        <v>1086632.8179614649</v>
      </c>
      <c r="T44" s="62">
        <f t="shared" si="49"/>
        <v>1113706.573595152</v>
      </c>
      <c r="U44" s="62">
        <f t="shared" si="49"/>
        <v>1141253.0585515243</v>
      </c>
      <c r="V44" s="62">
        <f t="shared" si="49"/>
        <v>1169282.8218987004</v>
      </c>
      <c r="W44" s="62">
        <f t="shared" si="49"/>
        <v>1197806.5933835029</v>
      </c>
      <c r="X44" s="62">
        <f t="shared" si="49"/>
        <v>1222080.255731567</v>
      </c>
      <c r="Y44" s="62">
        <f t="shared" si="49"/>
        <v>1246774.8430473234</v>
      </c>
      <c r="Z44" s="62">
        <f t="shared" si="49"/>
        <v>1271899.7491646218</v>
      </c>
      <c r="AA44" s="62">
        <f t="shared" si="49"/>
        <v>1297464.526818366</v>
      </c>
      <c r="AB44" s="62">
        <f t="shared" si="49"/>
        <v>1323478.8911179807</v>
      </c>
      <c r="AC44" s="62">
        <f t="shared" si="49"/>
        <v>1349952.723075913</v>
      </c>
      <c r="AD44" s="62">
        <f t="shared" si="49"/>
        <v>1376896.073192311</v>
      </c>
      <c r="AE44" s="62">
        <f t="shared" si="49"/>
        <v>1404319.1650970194</v>
      </c>
      <c r="AF44" s="62">
        <f t="shared" si="49"/>
        <v>1432232.3992500566</v>
      </c>
      <c r="AG44" s="62">
        <f t="shared" si="49"/>
        <v>1460646.3567017566</v>
      </c>
      <c r="AH44" s="62">
        <f t="shared" si="49"/>
        <v>1426995.6445034242</v>
      </c>
      <c r="AI44" s="62">
        <f t="shared" si="49"/>
        <v>1456443.5332317292</v>
      </c>
      <c r="AJ44" s="62">
        <f t="shared" si="49"/>
        <v>1486425.0104730297</v>
      </c>
      <c r="AK44" s="62">
        <f t="shared" si="49"/>
        <v>1516951.4184755727</v>
      </c>
      <c r="AL44" s="62">
        <f t="shared" si="49"/>
        <v>1548034.2998157926</v>
      </c>
      <c r="AM44" s="62">
        <f t="shared" si="49"/>
        <v>1579685.4015419935</v>
      </c>
      <c r="AN44" s="62">
        <f t="shared" si="49"/>
        <v>1611916.6793863694</v>
      </c>
      <c r="AO44" s="62">
        <f t="shared" si="49"/>
        <v>1644740.3020466575</v>
      </c>
      <c r="AP44" s="62">
        <f t="shared" si="49"/>
        <v>1678168.6555387541</v>
      </c>
      <c r="AQ44" s="62">
        <f t="shared" si="49"/>
        <v>1712214.3476216234</v>
      </c>
      <c r="AR44" s="62">
        <f t="shared" si="49"/>
        <v>1746890.2122958605</v>
      </c>
      <c r="AS44" s="62">
        <f t="shared" si="49"/>
        <v>1782209.3143772725</v>
      </c>
      <c r="AT44" s="62">
        <f t="shared" si="49"/>
        <v>1818184.9541468727</v>
      </c>
      <c r="AU44" s="62">
        <f t="shared" si="49"/>
        <v>1854830.6720786905</v>
      </c>
      <c r="AV44" s="62">
        <f t="shared" si="49"/>
        <v>1892160.2536468275</v>
      </c>
      <c r="AW44" s="62">
        <f t="shared" si="49"/>
        <v>1930187.7342131953</v>
      </c>
      <c r="AX44" s="62">
        <f t="shared" si="49"/>
        <v>1968927.4039974033</v>
      </c>
      <c r="AY44" s="62">
        <f t="shared" si="49"/>
        <v>2008393.8131302677</v>
      </c>
      <c r="AZ44" s="62">
        <f t="shared" si="49"/>
        <v>2048601.7767924513</v>
      </c>
      <c r="BA44" s="62">
        <f t="shared" si="49"/>
        <v>2089566.3804397383</v>
      </c>
      <c r="BB44" s="62">
        <f t="shared" si="49"/>
        <v>2131302.9851164874</v>
      </c>
      <c r="BC44" s="62">
        <f t="shared" si="49"/>
        <v>2173827.2328588208</v>
      </c>
      <c r="BD44" s="62">
        <f t="shared" si="49"/>
        <v>2217155.0521891098</v>
      </c>
      <c r="BE44" s="62">
        <f t="shared" si="49"/>
        <v>2261302.663703369</v>
      </c>
      <c r="BF44" s="62">
        <f t="shared" si="49"/>
        <v>2306286.5857531526</v>
      </c>
      <c r="BG44" s="62">
        <f t="shared" si="49"/>
        <v>2352123.6402236074</v>
      </c>
      <c r="BH44" s="62">
        <f t="shared" si="49"/>
        <v>2398830.9584093071</v>
      </c>
      <c r="BI44" s="62">
        <f t="shared" si="49"/>
        <v>2446425.986989568</v>
      </c>
      <c r="BJ44" s="62">
        <f t="shared" si="49"/>
        <v>2494926.4941049172</v>
      </c>
      <c r="BK44" s="62">
        <f t="shared" si="49"/>
        <v>2544350.5755364387</v>
      </c>
    </row>
    <row r="45" spans="1:63">
      <c r="A45" s="1" t="s">
        <v>63</v>
      </c>
      <c r="B45" s="21" t="s">
        <v>14</v>
      </c>
      <c r="C45" s="39">
        <v>0</v>
      </c>
      <c r="D45" s="64">
        <f>D19-D38-D40</f>
        <v>594401.96571428585</v>
      </c>
      <c r="E45" s="64">
        <f t="shared" ref="E45:BK45" si="50">E19-E38-E40</f>
        <v>507406.85759999993</v>
      </c>
      <c r="F45" s="64">
        <f t="shared" si="50"/>
        <v>527378.09875200014</v>
      </c>
      <c r="G45" s="64">
        <f t="shared" si="50"/>
        <v>547619.39272703999</v>
      </c>
      <c r="H45" s="64">
        <f t="shared" si="50"/>
        <v>568138.54262158088</v>
      </c>
      <c r="I45" s="64">
        <f t="shared" si="50"/>
        <v>607557.20168876415</v>
      </c>
      <c r="J45" s="64">
        <f t="shared" si="50"/>
        <v>647627.82153317705</v>
      </c>
      <c r="K45" s="64">
        <f t="shared" si="50"/>
        <v>688380.85802501882</v>
      </c>
      <c r="L45" s="64">
        <f t="shared" si="50"/>
        <v>729847.16501638549</v>
      </c>
      <c r="M45" s="64">
        <f t="shared" si="50"/>
        <v>772058.01229768363</v>
      </c>
      <c r="N45" s="64">
        <f t="shared" si="50"/>
        <v>815045.10376507998</v>
      </c>
      <c r="O45" s="64">
        <f t="shared" si="50"/>
        <v>858840.59580838191</v>
      </c>
      <c r="P45" s="64">
        <f t="shared" si="50"/>
        <v>903477.11592885735</v>
      </c>
      <c r="Q45" s="64">
        <f t="shared" si="50"/>
        <v>948987.78159660078</v>
      </c>
      <c r="R45" s="64">
        <f t="shared" si="50"/>
        <v>995406.2193571711</v>
      </c>
      <c r="S45" s="64">
        <f t="shared" si="50"/>
        <v>1022017.6179614649</v>
      </c>
      <c r="T45" s="64">
        <f t="shared" si="50"/>
        <v>1049091.3735951521</v>
      </c>
      <c r="U45" s="64">
        <f t="shared" si="50"/>
        <v>1076637.8585515243</v>
      </c>
      <c r="V45" s="64">
        <f t="shared" si="50"/>
        <v>1104667.6218987005</v>
      </c>
      <c r="W45" s="64">
        <f t="shared" si="50"/>
        <v>1133191.393383503</v>
      </c>
      <c r="X45" s="64">
        <f t="shared" si="50"/>
        <v>1340640.255731567</v>
      </c>
      <c r="Y45" s="64">
        <f t="shared" si="50"/>
        <v>1365334.8430473234</v>
      </c>
      <c r="Z45" s="64">
        <f t="shared" si="50"/>
        <v>1390459.7491646218</v>
      </c>
      <c r="AA45" s="64">
        <f t="shared" si="50"/>
        <v>1416024.526818366</v>
      </c>
      <c r="AB45" s="64">
        <f t="shared" si="50"/>
        <v>1442038.8911179807</v>
      </c>
      <c r="AC45" s="64">
        <f t="shared" si="50"/>
        <v>1468512.723075913</v>
      </c>
      <c r="AD45" s="64">
        <f t="shared" si="50"/>
        <v>1495456.073192311</v>
      </c>
      <c r="AE45" s="64">
        <f t="shared" si="50"/>
        <v>1522879.1650970194</v>
      </c>
      <c r="AF45" s="64">
        <f t="shared" si="50"/>
        <v>1550792.3992500566</v>
      </c>
      <c r="AG45" s="64">
        <f t="shared" si="50"/>
        <v>1579206.3567017566</v>
      </c>
      <c r="AH45" s="64">
        <f t="shared" si="50"/>
        <v>1491298.9807390932</v>
      </c>
      <c r="AI45" s="64">
        <f t="shared" si="50"/>
        <v>1357724.3268980961</v>
      </c>
      <c r="AJ45" s="64">
        <f t="shared" si="50"/>
        <v>1387705.8041393971</v>
      </c>
      <c r="AK45" s="64">
        <f t="shared" si="50"/>
        <v>1418232.2121419399</v>
      </c>
      <c r="AL45" s="64">
        <f t="shared" si="50"/>
        <v>1449315.0934821595</v>
      </c>
      <c r="AM45" s="64">
        <f t="shared" si="50"/>
        <v>1480966.1952083609</v>
      </c>
      <c r="AN45" s="64">
        <f t="shared" si="50"/>
        <v>1513197.4730527368</v>
      </c>
      <c r="AO45" s="64">
        <f t="shared" si="50"/>
        <v>1546021.095713025</v>
      </c>
      <c r="AP45" s="64">
        <f t="shared" si="50"/>
        <v>1579449.449205121</v>
      </c>
      <c r="AQ45" s="64">
        <f t="shared" si="50"/>
        <v>1613495.1412879904</v>
      </c>
      <c r="AR45" s="64">
        <f t="shared" si="50"/>
        <v>1648171.0059622275</v>
      </c>
      <c r="AS45" s="64">
        <f t="shared" si="50"/>
        <v>1683490.1080436395</v>
      </c>
      <c r="AT45" s="64">
        <f t="shared" si="50"/>
        <v>1719465.7478132397</v>
      </c>
      <c r="AU45" s="64">
        <f t="shared" si="50"/>
        <v>1756111.4657450574</v>
      </c>
      <c r="AV45" s="64">
        <f t="shared" si="50"/>
        <v>1793441.0473131947</v>
      </c>
      <c r="AW45" s="64">
        <f t="shared" si="50"/>
        <v>1831468.5278795627</v>
      </c>
      <c r="AX45" s="64">
        <f t="shared" si="50"/>
        <v>1870208.1976637705</v>
      </c>
      <c r="AY45" s="64">
        <f t="shared" si="50"/>
        <v>1909674.6067966348</v>
      </c>
      <c r="AZ45" s="64">
        <f t="shared" si="50"/>
        <v>1949882.5704588187</v>
      </c>
      <c r="BA45" s="64">
        <f t="shared" si="50"/>
        <v>1990847.1741061057</v>
      </c>
      <c r="BB45" s="64">
        <f t="shared" si="50"/>
        <v>2312439.1435268228</v>
      </c>
      <c r="BC45" s="64">
        <f t="shared" si="50"/>
        <v>2354963.3912691562</v>
      </c>
      <c r="BD45" s="64">
        <f t="shared" si="50"/>
        <v>2398291.2105994453</v>
      </c>
      <c r="BE45" s="64">
        <f t="shared" si="50"/>
        <v>2442438.8221137044</v>
      </c>
      <c r="BF45" s="64">
        <f t="shared" si="50"/>
        <v>2487422.744163488</v>
      </c>
      <c r="BG45" s="64">
        <f t="shared" si="50"/>
        <v>2533259.7986339424</v>
      </c>
      <c r="BH45" s="64">
        <f t="shared" si="50"/>
        <v>2579967.1168196425</v>
      </c>
      <c r="BI45" s="64">
        <f t="shared" si="50"/>
        <v>2627562.1453999029</v>
      </c>
      <c r="BJ45" s="64">
        <f t="shared" si="50"/>
        <v>2676062.6525152526</v>
      </c>
      <c r="BK45" s="64">
        <f t="shared" si="50"/>
        <v>2725486.7339467742</v>
      </c>
    </row>
    <row r="46" spans="1:63">
      <c r="A46" s="1" t="s">
        <v>64</v>
      </c>
      <c r="B46" s="21" t="s">
        <v>14</v>
      </c>
      <c r="C46" s="39">
        <v>0</v>
      </c>
      <c r="D46" s="64">
        <f>D45</f>
        <v>594401.96571428585</v>
      </c>
      <c r="E46" s="64">
        <f>IF((E45)&gt;0,IF((D47+E45)&gt;0,E45+D47,0),E45)</f>
        <v>507406.85759999993</v>
      </c>
      <c r="F46" s="64">
        <f t="shared" ref="F46:BK46" si="51">IF((F45)&gt;0,IF((E47+F45)&gt;0,F45+E47,0),F45)</f>
        <v>527378.09875200014</v>
      </c>
      <c r="G46" s="64">
        <f t="shared" si="51"/>
        <v>547619.39272703999</v>
      </c>
      <c r="H46" s="64">
        <f t="shared" si="51"/>
        <v>568138.54262158088</v>
      </c>
      <c r="I46" s="64">
        <f t="shared" si="51"/>
        <v>607557.20168876415</v>
      </c>
      <c r="J46" s="64">
        <f t="shared" si="51"/>
        <v>647627.82153317705</v>
      </c>
      <c r="K46" s="64">
        <f t="shared" si="51"/>
        <v>688380.85802501882</v>
      </c>
      <c r="L46" s="64">
        <f t="shared" si="51"/>
        <v>729847.16501638549</v>
      </c>
      <c r="M46" s="64">
        <f t="shared" si="51"/>
        <v>772058.01229768363</v>
      </c>
      <c r="N46" s="64">
        <f t="shared" si="51"/>
        <v>815045.10376507998</v>
      </c>
      <c r="O46" s="64">
        <f t="shared" si="51"/>
        <v>858840.59580838191</v>
      </c>
      <c r="P46" s="64">
        <f t="shared" si="51"/>
        <v>903477.11592885735</v>
      </c>
      <c r="Q46" s="64">
        <f t="shared" si="51"/>
        <v>948987.78159660078</v>
      </c>
      <c r="R46" s="64">
        <f t="shared" si="51"/>
        <v>995406.2193571711</v>
      </c>
      <c r="S46" s="64">
        <f t="shared" si="51"/>
        <v>1022017.6179614649</v>
      </c>
      <c r="T46" s="64">
        <f t="shared" si="51"/>
        <v>1049091.3735951521</v>
      </c>
      <c r="U46" s="64">
        <f t="shared" si="51"/>
        <v>1076637.8585515243</v>
      </c>
      <c r="V46" s="64">
        <f t="shared" si="51"/>
        <v>1104667.6218987005</v>
      </c>
      <c r="W46" s="64">
        <f t="shared" si="51"/>
        <v>1133191.393383503</v>
      </c>
      <c r="X46" s="64">
        <f t="shared" si="51"/>
        <v>1340640.255731567</v>
      </c>
      <c r="Y46" s="64">
        <f t="shared" si="51"/>
        <v>1365334.8430473234</v>
      </c>
      <c r="Z46" s="64">
        <f t="shared" si="51"/>
        <v>1390459.7491646218</v>
      </c>
      <c r="AA46" s="64">
        <f t="shared" si="51"/>
        <v>1416024.526818366</v>
      </c>
      <c r="AB46" s="64">
        <f t="shared" si="51"/>
        <v>1442038.8911179807</v>
      </c>
      <c r="AC46" s="64">
        <f t="shared" si="51"/>
        <v>1468512.723075913</v>
      </c>
      <c r="AD46" s="64">
        <f t="shared" si="51"/>
        <v>1495456.073192311</v>
      </c>
      <c r="AE46" s="64">
        <f t="shared" si="51"/>
        <v>1522879.1650970194</v>
      </c>
      <c r="AF46" s="64">
        <f t="shared" si="51"/>
        <v>1550792.3992500566</v>
      </c>
      <c r="AG46" s="64">
        <f t="shared" si="51"/>
        <v>1579206.3567017566</v>
      </c>
      <c r="AH46" s="64">
        <f t="shared" si="51"/>
        <v>1491298.9807390932</v>
      </c>
      <c r="AI46" s="64">
        <f t="shared" si="51"/>
        <v>1357724.3268980961</v>
      </c>
      <c r="AJ46" s="64">
        <f t="shared" si="51"/>
        <v>1387705.8041393971</v>
      </c>
      <c r="AK46" s="64">
        <f t="shared" si="51"/>
        <v>1418232.2121419399</v>
      </c>
      <c r="AL46" s="64">
        <f t="shared" si="51"/>
        <v>1449315.0934821595</v>
      </c>
      <c r="AM46" s="64">
        <f t="shared" si="51"/>
        <v>1480966.1952083609</v>
      </c>
      <c r="AN46" s="64">
        <f t="shared" si="51"/>
        <v>1513197.4730527368</v>
      </c>
      <c r="AO46" s="64">
        <f t="shared" si="51"/>
        <v>1546021.095713025</v>
      </c>
      <c r="AP46" s="64">
        <f t="shared" si="51"/>
        <v>1579449.449205121</v>
      </c>
      <c r="AQ46" s="64">
        <f t="shared" si="51"/>
        <v>1613495.1412879904</v>
      </c>
      <c r="AR46" s="64">
        <f t="shared" si="51"/>
        <v>1648171.0059622275</v>
      </c>
      <c r="AS46" s="64">
        <f t="shared" si="51"/>
        <v>1683490.1080436395</v>
      </c>
      <c r="AT46" s="64">
        <f t="shared" si="51"/>
        <v>1719465.7478132397</v>
      </c>
      <c r="AU46" s="64">
        <f t="shared" si="51"/>
        <v>1756111.4657450574</v>
      </c>
      <c r="AV46" s="64">
        <f t="shared" si="51"/>
        <v>1793441.0473131947</v>
      </c>
      <c r="AW46" s="64">
        <f t="shared" si="51"/>
        <v>1831468.5278795627</v>
      </c>
      <c r="AX46" s="64">
        <f t="shared" si="51"/>
        <v>1870208.1976637705</v>
      </c>
      <c r="AY46" s="64">
        <f t="shared" si="51"/>
        <v>1909674.6067966348</v>
      </c>
      <c r="AZ46" s="64">
        <f t="shared" si="51"/>
        <v>1949882.5704588187</v>
      </c>
      <c r="BA46" s="64">
        <f t="shared" si="51"/>
        <v>1990847.1741061057</v>
      </c>
      <c r="BB46" s="64">
        <f t="shared" si="51"/>
        <v>2312439.1435268228</v>
      </c>
      <c r="BC46" s="64">
        <f t="shared" si="51"/>
        <v>2354963.3912691562</v>
      </c>
      <c r="BD46" s="64">
        <f t="shared" si="51"/>
        <v>2398291.2105994453</v>
      </c>
      <c r="BE46" s="64">
        <f t="shared" si="51"/>
        <v>2442438.8221137044</v>
      </c>
      <c r="BF46" s="64">
        <f t="shared" si="51"/>
        <v>2487422.744163488</v>
      </c>
      <c r="BG46" s="64">
        <f t="shared" si="51"/>
        <v>2533259.7986339424</v>
      </c>
      <c r="BH46" s="64">
        <f t="shared" si="51"/>
        <v>2579967.1168196425</v>
      </c>
      <c r="BI46" s="64">
        <f t="shared" si="51"/>
        <v>2627562.1453999029</v>
      </c>
      <c r="BJ46" s="64">
        <f t="shared" si="51"/>
        <v>2676062.6525152526</v>
      </c>
      <c r="BK46" s="64">
        <f t="shared" si="51"/>
        <v>2725486.7339467742</v>
      </c>
    </row>
    <row r="47" spans="1:63">
      <c r="A47" s="1" t="s">
        <v>49</v>
      </c>
      <c r="B47" s="21" t="s">
        <v>5</v>
      </c>
      <c r="C47" s="39">
        <v>0</v>
      </c>
      <c r="D47" s="64">
        <f>C47</f>
        <v>0</v>
      </c>
      <c r="E47" s="64">
        <f>IF(E45&lt;0,D47+E45,IF((D47+E45)&lt;0,D47+E45,0))</f>
        <v>0</v>
      </c>
      <c r="F47" s="64">
        <f t="shared" ref="F47:H47" si="52">IF(F45&lt;0,E47+F45,IF((E47+F45)&lt;0,E47+F45,0))</f>
        <v>0</v>
      </c>
      <c r="G47" s="64">
        <f t="shared" si="52"/>
        <v>0</v>
      </c>
      <c r="H47" s="64">
        <f t="shared" si="52"/>
        <v>0</v>
      </c>
      <c r="I47" s="64">
        <f>IF(I45&lt;0,H47+I45-IF(D45&lt;0,D45,0),IF(D45&lt;0,IF(ABS(D45)&lt;ABS(I45),IF(H47+I45&lt;0,H47+I45,0),IF(H47-D45&lt;0,H47-D45,0)),IF(H47&lt;0,H47+I45,0)))</f>
        <v>0</v>
      </c>
      <c r="J47" s="64">
        <f t="shared" ref="J47:BK47" si="53">IF(J45&lt;0,I47+J45-IF(E45&lt;0,E45,0),IF(E45&lt;0,IF(ABS(E45)&lt;ABS(J45),IF(I47+J45&lt;0,I47+J45,0),IF(I47-E45&lt;0,I47-E45,0)),IF(I47&lt;0,I47+J45,0)))</f>
        <v>0</v>
      </c>
      <c r="K47" s="64">
        <f t="shared" si="53"/>
        <v>0</v>
      </c>
      <c r="L47" s="64">
        <f t="shared" si="53"/>
        <v>0</v>
      </c>
      <c r="M47" s="64">
        <f t="shared" si="53"/>
        <v>0</v>
      </c>
      <c r="N47" s="64">
        <f t="shared" si="53"/>
        <v>0</v>
      </c>
      <c r="O47" s="64">
        <f t="shared" si="53"/>
        <v>0</v>
      </c>
      <c r="P47" s="64">
        <f t="shared" si="53"/>
        <v>0</v>
      </c>
      <c r="Q47" s="64">
        <f t="shared" si="53"/>
        <v>0</v>
      </c>
      <c r="R47" s="64">
        <f t="shared" si="53"/>
        <v>0</v>
      </c>
      <c r="S47" s="64">
        <f t="shared" si="53"/>
        <v>0</v>
      </c>
      <c r="T47" s="64">
        <f t="shared" si="53"/>
        <v>0</v>
      </c>
      <c r="U47" s="64">
        <f t="shared" si="53"/>
        <v>0</v>
      </c>
      <c r="V47" s="64">
        <f t="shared" si="53"/>
        <v>0</v>
      </c>
      <c r="W47" s="64">
        <f t="shared" si="53"/>
        <v>0</v>
      </c>
      <c r="X47" s="64">
        <f t="shared" si="53"/>
        <v>0</v>
      </c>
      <c r="Y47" s="64">
        <f t="shared" si="53"/>
        <v>0</v>
      </c>
      <c r="Z47" s="64">
        <f t="shared" si="53"/>
        <v>0</v>
      </c>
      <c r="AA47" s="64">
        <f t="shared" si="53"/>
        <v>0</v>
      </c>
      <c r="AB47" s="64">
        <f t="shared" si="53"/>
        <v>0</v>
      </c>
      <c r="AC47" s="64">
        <f t="shared" si="53"/>
        <v>0</v>
      </c>
      <c r="AD47" s="64">
        <f t="shared" si="53"/>
        <v>0</v>
      </c>
      <c r="AE47" s="64">
        <f t="shared" si="53"/>
        <v>0</v>
      </c>
      <c r="AF47" s="64">
        <f t="shared" si="53"/>
        <v>0</v>
      </c>
      <c r="AG47" s="64">
        <f t="shared" si="53"/>
        <v>0</v>
      </c>
      <c r="AH47" s="64">
        <f t="shared" si="53"/>
        <v>0</v>
      </c>
      <c r="AI47" s="64">
        <f t="shared" si="53"/>
        <v>0</v>
      </c>
      <c r="AJ47" s="64">
        <f t="shared" si="53"/>
        <v>0</v>
      </c>
      <c r="AK47" s="64">
        <f t="shared" si="53"/>
        <v>0</v>
      </c>
      <c r="AL47" s="64">
        <f t="shared" si="53"/>
        <v>0</v>
      </c>
      <c r="AM47" s="64">
        <f t="shared" si="53"/>
        <v>0</v>
      </c>
      <c r="AN47" s="64">
        <f t="shared" si="53"/>
        <v>0</v>
      </c>
      <c r="AO47" s="64">
        <f t="shared" si="53"/>
        <v>0</v>
      </c>
      <c r="AP47" s="64">
        <f t="shared" si="53"/>
        <v>0</v>
      </c>
      <c r="AQ47" s="64">
        <f t="shared" si="53"/>
        <v>0</v>
      </c>
      <c r="AR47" s="64">
        <f t="shared" si="53"/>
        <v>0</v>
      </c>
      <c r="AS47" s="64">
        <f t="shared" si="53"/>
        <v>0</v>
      </c>
      <c r="AT47" s="64">
        <f t="shared" si="53"/>
        <v>0</v>
      </c>
      <c r="AU47" s="64">
        <f t="shared" si="53"/>
        <v>0</v>
      </c>
      <c r="AV47" s="64">
        <f t="shared" si="53"/>
        <v>0</v>
      </c>
      <c r="AW47" s="64">
        <f t="shared" si="53"/>
        <v>0</v>
      </c>
      <c r="AX47" s="64">
        <f t="shared" si="53"/>
        <v>0</v>
      </c>
      <c r="AY47" s="64">
        <f t="shared" si="53"/>
        <v>0</v>
      </c>
      <c r="AZ47" s="64">
        <f t="shared" si="53"/>
        <v>0</v>
      </c>
      <c r="BA47" s="64">
        <f t="shared" si="53"/>
        <v>0</v>
      </c>
      <c r="BB47" s="64">
        <f t="shared" si="53"/>
        <v>0</v>
      </c>
      <c r="BC47" s="64">
        <f t="shared" si="53"/>
        <v>0</v>
      </c>
      <c r="BD47" s="64">
        <f t="shared" si="53"/>
        <v>0</v>
      </c>
      <c r="BE47" s="64">
        <f t="shared" si="53"/>
        <v>0</v>
      </c>
      <c r="BF47" s="64">
        <f t="shared" si="53"/>
        <v>0</v>
      </c>
      <c r="BG47" s="64">
        <f t="shared" si="53"/>
        <v>0</v>
      </c>
      <c r="BH47" s="64">
        <f t="shared" si="53"/>
        <v>0</v>
      </c>
      <c r="BI47" s="64">
        <f t="shared" si="53"/>
        <v>0</v>
      </c>
      <c r="BJ47" s="64">
        <f t="shared" si="53"/>
        <v>0</v>
      </c>
      <c r="BK47" s="64">
        <f t="shared" si="53"/>
        <v>0</v>
      </c>
    </row>
    <row r="48" spans="1:63">
      <c r="A48" s="1" t="s">
        <v>26</v>
      </c>
      <c r="B48" s="21" t="s">
        <v>7</v>
      </c>
      <c r="C48" s="5">
        <v>0</v>
      </c>
      <c r="D48" s="65">
        <v>19</v>
      </c>
      <c r="E48" s="65">
        <v>19</v>
      </c>
      <c r="F48" s="65">
        <v>19</v>
      </c>
      <c r="G48" s="65">
        <v>19</v>
      </c>
      <c r="H48" s="65">
        <v>19</v>
      </c>
      <c r="I48" s="65">
        <v>19</v>
      </c>
      <c r="J48" s="65">
        <v>19</v>
      </c>
      <c r="K48" s="65">
        <v>19</v>
      </c>
      <c r="L48" s="65">
        <v>19</v>
      </c>
      <c r="M48" s="65">
        <v>19</v>
      </c>
      <c r="N48" s="65">
        <v>19</v>
      </c>
      <c r="O48" s="65">
        <v>19</v>
      </c>
      <c r="P48" s="65">
        <v>19</v>
      </c>
      <c r="Q48" s="65">
        <v>19</v>
      </c>
      <c r="R48" s="65">
        <v>19</v>
      </c>
      <c r="S48" s="65">
        <v>19</v>
      </c>
      <c r="T48" s="65">
        <v>19</v>
      </c>
      <c r="U48" s="65">
        <v>19</v>
      </c>
      <c r="V48" s="65">
        <v>19</v>
      </c>
      <c r="W48" s="65">
        <v>19</v>
      </c>
      <c r="X48" s="65">
        <v>19</v>
      </c>
      <c r="Y48" s="65">
        <v>19</v>
      </c>
      <c r="Z48" s="65">
        <v>19</v>
      </c>
      <c r="AA48" s="65">
        <v>19</v>
      </c>
      <c r="AB48" s="65">
        <v>19</v>
      </c>
      <c r="AC48" s="65">
        <v>19</v>
      </c>
      <c r="AD48" s="65">
        <v>19</v>
      </c>
      <c r="AE48" s="65">
        <v>19</v>
      </c>
      <c r="AF48" s="65">
        <v>19</v>
      </c>
      <c r="AG48" s="65">
        <v>19</v>
      </c>
      <c r="AH48" s="65">
        <v>19</v>
      </c>
      <c r="AI48" s="65">
        <v>19</v>
      </c>
      <c r="AJ48" s="65">
        <v>19</v>
      </c>
      <c r="AK48" s="65">
        <v>19</v>
      </c>
      <c r="AL48" s="65">
        <v>19</v>
      </c>
      <c r="AM48" s="65">
        <v>19</v>
      </c>
      <c r="AN48" s="65">
        <v>19</v>
      </c>
      <c r="AO48" s="65">
        <v>19</v>
      </c>
      <c r="AP48" s="65">
        <v>19</v>
      </c>
      <c r="AQ48" s="65">
        <v>19</v>
      </c>
      <c r="AR48" s="65">
        <v>19</v>
      </c>
      <c r="AS48" s="65">
        <v>19</v>
      </c>
      <c r="AT48" s="65">
        <v>19</v>
      </c>
      <c r="AU48" s="65">
        <v>19</v>
      </c>
      <c r="AV48" s="65">
        <v>19</v>
      </c>
      <c r="AW48" s="65">
        <v>19</v>
      </c>
      <c r="AX48" s="65">
        <v>19</v>
      </c>
      <c r="AY48" s="65">
        <v>19</v>
      </c>
      <c r="AZ48" s="65">
        <v>19</v>
      </c>
      <c r="BA48" s="65">
        <v>19</v>
      </c>
      <c r="BB48" s="65">
        <v>19</v>
      </c>
      <c r="BC48" s="65">
        <v>19</v>
      </c>
      <c r="BD48" s="65">
        <v>19</v>
      </c>
      <c r="BE48" s="65">
        <v>19</v>
      </c>
      <c r="BF48" s="65">
        <v>19</v>
      </c>
      <c r="BG48" s="65">
        <v>19</v>
      </c>
      <c r="BH48" s="65">
        <v>19</v>
      </c>
      <c r="BI48" s="65">
        <v>19</v>
      </c>
      <c r="BJ48" s="65">
        <v>19</v>
      </c>
      <c r="BK48" s="65">
        <v>19</v>
      </c>
    </row>
    <row r="49" spans="1:63" ht="15.75" thickBot="1">
      <c r="A49" s="22" t="s">
        <v>26</v>
      </c>
      <c r="B49" s="23" t="s">
        <v>14</v>
      </c>
      <c r="C49" s="13">
        <v>0</v>
      </c>
      <c r="D49" s="66">
        <f>IF(D46&gt;0,D46*D48/100,0)</f>
        <v>112936.37348571431</v>
      </c>
      <c r="E49" s="66">
        <f t="shared" ref="E49:BK49" si="54">IF(E46&gt;0,E46*E48/100,0)</f>
        <v>96407.302943999995</v>
      </c>
      <c r="F49" s="66">
        <f t="shared" si="54"/>
        <v>100201.83876288003</v>
      </c>
      <c r="G49" s="66">
        <f t="shared" si="54"/>
        <v>104047.68461813759</v>
      </c>
      <c r="H49" s="66">
        <f t="shared" si="54"/>
        <v>107946.32309810037</v>
      </c>
      <c r="I49" s="66">
        <f t="shared" si="54"/>
        <v>115435.86832086518</v>
      </c>
      <c r="J49" s="66">
        <f t="shared" si="54"/>
        <v>123049.28609130364</v>
      </c>
      <c r="K49" s="66">
        <f t="shared" si="54"/>
        <v>130792.36302475358</v>
      </c>
      <c r="L49" s="66">
        <f t="shared" si="54"/>
        <v>138670.96135311323</v>
      </c>
      <c r="M49" s="66">
        <f t="shared" si="54"/>
        <v>146691.02233655989</v>
      </c>
      <c r="N49" s="66">
        <f t="shared" si="54"/>
        <v>154858.56971536519</v>
      </c>
      <c r="O49" s="66">
        <f t="shared" si="54"/>
        <v>163179.71320359258</v>
      </c>
      <c r="P49" s="66">
        <f t="shared" si="54"/>
        <v>171660.65202648289</v>
      </c>
      <c r="Q49" s="66">
        <f t="shared" si="54"/>
        <v>180307.67850335417</v>
      </c>
      <c r="R49" s="66">
        <f t="shared" si="54"/>
        <v>189127.18167786251</v>
      </c>
      <c r="S49" s="66">
        <f t="shared" si="54"/>
        <v>194183.34741267833</v>
      </c>
      <c r="T49" s="66">
        <f t="shared" si="54"/>
        <v>199327.36098307889</v>
      </c>
      <c r="U49" s="66">
        <f t="shared" si="54"/>
        <v>204561.19312478963</v>
      </c>
      <c r="V49" s="66">
        <f t="shared" si="54"/>
        <v>209886.84816075311</v>
      </c>
      <c r="W49" s="66">
        <f t="shared" si="54"/>
        <v>215306.36474286555</v>
      </c>
      <c r="X49" s="66">
        <f t="shared" si="54"/>
        <v>254721.64858899772</v>
      </c>
      <c r="Y49" s="66">
        <f t="shared" si="54"/>
        <v>259413.62017899143</v>
      </c>
      <c r="Z49" s="66">
        <f t="shared" si="54"/>
        <v>264187.35234127817</v>
      </c>
      <c r="AA49" s="66">
        <f t="shared" si="54"/>
        <v>269044.66009548953</v>
      </c>
      <c r="AB49" s="66">
        <f t="shared" si="54"/>
        <v>273987.38931241632</v>
      </c>
      <c r="AC49" s="66">
        <f t="shared" si="54"/>
        <v>279017.41738442349</v>
      </c>
      <c r="AD49" s="66">
        <f t="shared" si="54"/>
        <v>284136.65390653908</v>
      </c>
      <c r="AE49" s="66">
        <f t="shared" si="54"/>
        <v>289347.04136843368</v>
      </c>
      <c r="AF49" s="66">
        <f t="shared" si="54"/>
        <v>294650.55585751077</v>
      </c>
      <c r="AG49" s="66">
        <f t="shared" si="54"/>
        <v>300049.20777333376</v>
      </c>
      <c r="AH49" s="66">
        <f t="shared" si="54"/>
        <v>283346.80634042772</v>
      </c>
      <c r="AI49" s="66">
        <f t="shared" si="54"/>
        <v>257967.62211063824</v>
      </c>
      <c r="AJ49" s="66">
        <f t="shared" si="54"/>
        <v>263664.10278648545</v>
      </c>
      <c r="AK49" s="66">
        <f t="shared" si="54"/>
        <v>269464.12030696857</v>
      </c>
      <c r="AL49" s="66">
        <f t="shared" si="54"/>
        <v>275369.86776161031</v>
      </c>
      <c r="AM49" s="66">
        <f t="shared" si="54"/>
        <v>281383.57708958857</v>
      </c>
      <c r="AN49" s="66">
        <f t="shared" si="54"/>
        <v>287507.51988002</v>
      </c>
      <c r="AO49" s="66">
        <f t="shared" si="54"/>
        <v>293744.00818547473</v>
      </c>
      <c r="AP49" s="66">
        <f t="shared" si="54"/>
        <v>300095.39534897299</v>
      </c>
      <c r="AQ49" s="66">
        <f t="shared" si="54"/>
        <v>306564.07684471813</v>
      </c>
      <c r="AR49" s="66">
        <f t="shared" si="54"/>
        <v>313152.49113282323</v>
      </c>
      <c r="AS49" s="66">
        <f t="shared" si="54"/>
        <v>319863.1205282915</v>
      </c>
      <c r="AT49" s="66">
        <f t="shared" si="54"/>
        <v>326698.49208451551</v>
      </c>
      <c r="AU49" s="66">
        <f t="shared" si="54"/>
        <v>333661.17849156092</v>
      </c>
      <c r="AV49" s="66">
        <f t="shared" si="54"/>
        <v>340753.79898950696</v>
      </c>
      <c r="AW49" s="66">
        <f t="shared" si="54"/>
        <v>347979.02029711695</v>
      </c>
      <c r="AX49" s="66">
        <f t="shared" si="54"/>
        <v>355339.55755611643</v>
      </c>
      <c r="AY49" s="66">
        <f t="shared" si="54"/>
        <v>362838.17529136059</v>
      </c>
      <c r="AZ49" s="66">
        <f t="shared" si="54"/>
        <v>370477.68838717556</v>
      </c>
      <c r="BA49" s="66">
        <f t="shared" si="54"/>
        <v>378260.96308016009</v>
      </c>
      <c r="BB49" s="66">
        <f t="shared" si="54"/>
        <v>439363.43727009633</v>
      </c>
      <c r="BC49" s="66">
        <f t="shared" si="54"/>
        <v>447443.04434113973</v>
      </c>
      <c r="BD49" s="66">
        <f t="shared" si="54"/>
        <v>455675.33001389459</v>
      </c>
      <c r="BE49" s="66">
        <f t="shared" si="54"/>
        <v>464063.37620160385</v>
      </c>
      <c r="BF49" s="66">
        <f t="shared" si="54"/>
        <v>472610.32139106275</v>
      </c>
      <c r="BG49" s="66">
        <f t="shared" si="54"/>
        <v>481319.36174044909</v>
      </c>
      <c r="BH49" s="66">
        <f t="shared" si="54"/>
        <v>490193.75219573209</v>
      </c>
      <c r="BI49" s="66">
        <f t="shared" si="54"/>
        <v>499236.80762598157</v>
      </c>
      <c r="BJ49" s="66">
        <f t="shared" si="54"/>
        <v>508451.90397789801</v>
      </c>
      <c r="BK49" s="66">
        <f t="shared" si="54"/>
        <v>517842.47944988712</v>
      </c>
    </row>
    <row r="50" spans="1:63" ht="15.75" thickBot="1">
      <c r="A50" s="3" t="s">
        <v>37</v>
      </c>
      <c r="B50" s="16" t="s">
        <v>14</v>
      </c>
      <c r="C50" s="13">
        <v>0</v>
      </c>
      <c r="D50" s="67">
        <f>D44-D49</f>
        <v>439376.79222857149</v>
      </c>
      <c r="E50" s="67">
        <f t="shared" ref="E50:BK50" si="55">E44-E49</f>
        <v>475614.75465599995</v>
      </c>
      <c r="F50" s="67">
        <f t="shared" si="55"/>
        <v>491791.45998912008</v>
      </c>
      <c r="G50" s="67">
        <f t="shared" si="55"/>
        <v>508186.90810890245</v>
      </c>
      <c r="H50" s="67">
        <f t="shared" si="55"/>
        <v>524807.41952348058</v>
      </c>
      <c r="I50" s="67">
        <f t="shared" si="55"/>
        <v>556736.5333678989</v>
      </c>
      <c r="J50" s="67">
        <f t="shared" si="55"/>
        <v>589193.73544187332</v>
      </c>
      <c r="K50" s="67">
        <f t="shared" si="55"/>
        <v>622203.69500026526</v>
      </c>
      <c r="L50" s="67">
        <f t="shared" si="55"/>
        <v>655791.40366327227</v>
      </c>
      <c r="M50" s="67">
        <f t="shared" si="55"/>
        <v>689982.18996112375</v>
      </c>
      <c r="N50" s="67">
        <f t="shared" si="55"/>
        <v>724801.73404971475</v>
      </c>
      <c r="O50" s="67">
        <f t="shared" si="55"/>
        <v>760276.08260478941</v>
      </c>
      <c r="P50" s="67">
        <f t="shared" si="55"/>
        <v>796431.66390237445</v>
      </c>
      <c r="Q50" s="67">
        <f t="shared" si="55"/>
        <v>833295.30309324653</v>
      </c>
      <c r="R50" s="67">
        <f t="shared" si="55"/>
        <v>870894.23767930851</v>
      </c>
      <c r="S50" s="67">
        <f t="shared" si="55"/>
        <v>892449.47054878657</v>
      </c>
      <c r="T50" s="67">
        <f t="shared" si="55"/>
        <v>914379.21261207317</v>
      </c>
      <c r="U50" s="67">
        <f t="shared" si="55"/>
        <v>936691.86542673467</v>
      </c>
      <c r="V50" s="67">
        <f t="shared" si="55"/>
        <v>959395.97373794729</v>
      </c>
      <c r="W50" s="67">
        <f t="shared" si="55"/>
        <v>982500.22864063736</v>
      </c>
      <c r="X50" s="67">
        <f t="shared" si="55"/>
        <v>967358.60714256926</v>
      </c>
      <c r="Y50" s="67">
        <f t="shared" si="55"/>
        <v>987361.22286833194</v>
      </c>
      <c r="Z50" s="67">
        <f t="shared" si="55"/>
        <v>1007712.3968233436</v>
      </c>
      <c r="AA50" s="67">
        <f t="shared" si="55"/>
        <v>1028419.8667228764</v>
      </c>
      <c r="AB50" s="67">
        <f t="shared" si="55"/>
        <v>1049491.5018055644</v>
      </c>
      <c r="AC50" s="67">
        <f t="shared" si="55"/>
        <v>1070935.3056914895</v>
      </c>
      <c r="AD50" s="67">
        <f t="shared" si="55"/>
        <v>1092759.4192857719</v>
      </c>
      <c r="AE50" s="67">
        <f t="shared" si="55"/>
        <v>1114972.1237285857</v>
      </c>
      <c r="AF50" s="67">
        <f t="shared" si="55"/>
        <v>1137581.8433925458</v>
      </c>
      <c r="AG50" s="67">
        <f t="shared" si="55"/>
        <v>1160597.1489284229</v>
      </c>
      <c r="AH50" s="67">
        <f t="shared" si="55"/>
        <v>1143648.8381629963</v>
      </c>
      <c r="AI50" s="67">
        <f t="shared" si="55"/>
        <v>1198475.9111210909</v>
      </c>
      <c r="AJ50" s="67">
        <f t="shared" si="55"/>
        <v>1222760.9076865441</v>
      </c>
      <c r="AK50" s="67">
        <f t="shared" si="55"/>
        <v>1247487.2981686043</v>
      </c>
      <c r="AL50" s="67">
        <f t="shared" si="55"/>
        <v>1272664.4320541823</v>
      </c>
      <c r="AM50" s="67">
        <f t="shared" si="55"/>
        <v>1298301.8244524049</v>
      </c>
      <c r="AN50" s="67">
        <f t="shared" si="55"/>
        <v>1324409.1595063494</v>
      </c>
      <c r="AO50" s="67">
        <f t="shared" si="55"/>
        <v>1350996.2938611829</v>
      </c>
      <c r="AP50" s="67">
        <f t="shared" si="55"/>
        <v>1378073.260189781</v>
      </c>
      <c r="AQ50" s="67">
        <f t="shared" si="55"/>
        <v>1405650.2707769054</v>
      </c>
      <c r="AR50" s="67">
        <f t="shared" si="55"/>
        <v>1433737.7211630372</v>
      </c>
      <c r="AS50" s="67">
        <f t="shared" si="55"/>
        <v>1462346.1938489811</v>
      </c>
      <c r="AT50" s="67">
        <f t="shared" si="55"/>
        <v>1491486.4620623572</v>
      </c>
      <c r="AU50" s="67">
        <f t="shared" si="55"/>
        <v>1521169.4935871295</v>
      </c>
      <c r="AV50" s="67">
        <f t="shared" si="55"/>
        <v>1551406.4546573206</v>
      </c>
      <c r="AW50" s="67">
        <f t="shared" si="55"/>
        <v>1582208.7139160782</v>
      </c>
      <c r="AX50" s="67">
        <f t="shared" si="55"/>
        <v>1613587.8464412868</v>
      </c>
      <c r="AY50" s="67">
        <f t="shared" si="55"/>
        <v>1645555.6378389071</v>
      </c>
      <c r="AZ50" s="67">
        <f t="shared" si="55"/>
        <v>1678124.0884052757</v>
      </c>
      <c r="BA50" s="67">
        <f t="shared" si="55"/>
        <v>1711305.4173595782</v>
      </c>
      <c r="BB50" s="67">
        <f t="shared" si="55"/>
        <v>1691939.5478463911</v>
      </c>
      <c r="BC50" s="67">
        <f t="shared" si="55"/>
        <v>1726384.1885176811</v>
      </c>
      <c r="BD50" s="67">
        <f t="shared" si="55"/>
        <v>1761479.7221752154</v>
      </c>
      <c r="BE50" s="67">
        <f t="shared" si="55"/>
        <v>1797239.2875017652</v>
      </c>
      <c r="BF50" s="67">
        <f t="shared" si="55"/>
        <v>1833676.2643620898</v>
      </c>
      <c r="BG50" s="67">
        <f t="shared" si="55"/>
        <v>1870804.2784831584</v>
      </c>
      <c r="BH50" s="67">
        <f t="shared" si="55"/>
        <v>1908637.2062135749</v>
      </c>
      <c r="BI50" s="67">
        <f t="shared" si="55"/>
        <v>1947189.1793635865</v>
      </c>
      <c r="BJ50" s="67">
        <f t="shared" si="55"/>
        <v>1986474.5901270192</v>
      </c>
      <c r="BK50" s="67">
        <f t="shared" si="55"/>
        <v>2026508.0960865517</v>
      </c>
    </row>
    <row r="51" spans="1:63" ht="15.75" thickBot="1">
      <c r="A51" s="28" t="s">
        <v>29</v>
      </c>
      <c r="B51" s="29" t="s">
        <v>14</v>
      </c>
      <c r="C51" s="59">
        <f>-C3</f>
        <v>-3556800</v>
      </c>
      <c r="D51" s="59">
        <f>D50+D42</f>
        <v>557936.79222857149</v>
      </c>
      <c r="E51" s="59">
        <f t="shared" ref="E51:BK51" si="56">E50+E42</f>
        <v>594174.75465599995</v>
      </c>
      <c r="F51" s="59">
        <f t="shared" si="56"/>
        <v>610351.45998912002</v>
      </c>
      <c r="G51" s="59">
        <f t="shared" si="56"/>
        <v>626746.9081089024</v>
      </c>
      <c r="H51" s="59">
        <f t="shared" si="56"/>
        <v>643367.41952348058</v>
      </c>
      <c r="I51" s="59">
        <f t="shared" si="56"/>
        <v>675296.5333678989</v>
      </c>
      <c r="J51" s="59">
        <f t="shared" si="56"/>
        <v>707753.73544187332</v>
      </c>
      <c r="K51" s="59">
        <f t="shared" si="56"/>
        <v>740763.69500026526</v>
      </c>
      <c r="L51" s="59">
        <f t="shared" si="56"/>
        <v>774351.40366327227</v>
      </c>
      <c r="M51" s="59">
        <f t="shared" si="56"/>
        <v>808542.18996112375</v>
      </c>
      <c r="N51" s="59">
        <f t="shared" si="56"/>
        <v>843361.73404971475</v>
      </c>
      <c r="O51" s="59">
        <f t="shared" si="56"/>
        <v>878836.08260478941</v>
      </c>
      <c r="P51" s="59">
        <f t="shared" si="56"/>
        <v>914991.66390237445</v>
      </c>
      <c r="Q51" s="59">
        <f t="shared" si="56"/>
        <v>951855.30309324653</v>
      </c>
      <c r="R51" s="59">
        <f t="shared" si="56"/>
        <v>989454.23767930851</v>
      </c>
      <c r="S51" s="59">
        <f t="shared" si="56"/>
        <v>1011009.4705487866</v>
      </c>
      <c r="T51" s="59">
        <f t="shared" si="56"/>
        <v>1032939.2126120732</v>
      </c>
      <c r="U51" s="59">
        <f t="shared" si="56"/>
        <v>1055251.8654267346</v>
      </c>
      <c r="V51" s="59">
        <f t="shared" si="56"/>
        <v>1077955.9737379472</v>
      </c>
      <c r="W51" s="59">
        <f t="shared" si="56"/>
        <v>1101060.2286406374</v>
      </c>
      <c r="X51" s="59">
        <f t="shared" si="56"/>
        <v>1085918.6071425693</v>
      </c>
      <c r="Y51" s="59">
        <f t="shared" si="56"/>
        <v>1105921.2228683319</v>
      </c>
      <c r="Z51" s="59">
        <f t="shared" si="56"/>
        <v>1126272.3968233436</v>
      </c>
      <c r="AA51" s="59">
        <f t="shared" si="56"/>
        <v>1146979.8667228764</v>
      </c>
      <c r="AB51" s="59">
        <f t="shared" si="56"/>
        <v>1168051.5018055644</v>
      </c>
      <c r="AC51" s="59">
        <f t="shared" si="56"/>
        <v>1189495.3056914895</v>
      </c>
      <c r="AD51" s="59">
        <f t="shared" si="56"/>
        <v>1211319.4192857719</v>
      </c>
      <c r="AE51" s="59">
        <f t="shared" si="56"/>
        <v>1233532.1237285857</v>
      </c>
      <c r="AF51" s="59">
        <f t="shared" si="56"/>
        <v>1256141.8433925458</v>
      </c>
      <c r="AG51" s="59">
        <f>AG50+AG42-AG3</f>
        <v>-4154927.603381637</v>
      </c>
      <c r="AH51" s="59">
        <f>AH50+AH42</f>
        <v>1324784.9965733318</v>
      </c>
      <c r="AI51" s="59">
        <f t="shared" si="56"/>
        <v>1379612.0695314263</v>
      </c>
      <c r="AJ51" s="59">
        <f t="shared" si="56"/>
        <v>1403897.0660968795</v>
      </c>
      <c r="AK51" s="59">
        <f t="shared" si="56"/>
        <v>1428623.4565789397</v>
      </c>
      <c r="AL51" s="59">
        <f t="shared" si="56"/>
        <v>1453800.5904645177</v>
      </c>
      <c r="AM51" s="59">
        <f t="shared" si="56"/>
        <v>1479437.9828627403</v>
      </c>
      <c r="AN51" s="59">
        <f t="shared" si="56"/>
        <v>1505545.3179166848</v>
      </c>
      <c r="AO51" s="59">
        <f t="shared" si="56"/>
        <v>1532132.4522715183</v>
      </c>
      <c r="AP51" s="59">
        <f t="shared" si="56"/>
        <v>1559209.4186001164</v>
      </c>
      <c r="AQ51" s="59">
        <f t="shared" si="56"/>
        <v>1586786.4291872408</v>
      </c>
      <c r="AR51" s="59">
        <f t="shared" si="56"/>
        <v>1614873.8795733727</v>
      </c>
      <c r="AS51" s="59">
        <f t="shared" si="56"/>
        <v>1643482.3522593165</v>
      </c>
      <c r="AT51" s="59">
        <f t="shared" si="56"/>
        <v>1672622.6204726927</v>
      </c>
      <c r="AU51" s="59">
        <f t="shared" si="56"/>
        <v>1702305.6519974649</v>
      </c>
      <c r="AV51" s="59">
        <f t="shared" si="56"/>
        <v>1732542.6130676561</v>
      </c>
      <c r="AW51" s="59">
        <f t="shared" si="56"/>
        <v>1763344.8723264136</v>
      </c>
      <c r="AX51" s="59">
        <f t="shared" si="56"/>
        <v>1794724.0048516223</v>
      </c>
      <c r="AY51" s="59">
        <f t="shared" si="56"/>
        <v>1826691.7962492425</v>
      </c>
      <c r="AZ51" s="59">
        <f t="shared" si="56"/>
        <v>1859260.2468156111</v>
      </c>
      <c r="BA51" s="59">
        <f t="shared" si="56"/>
        <v>1892441.5757699136</v>
      </c>
      <c r="BB51" s="59">
        <f t="shared" si="56"/>
        <v>1873075.7062567265</v>
      </c>
      <c r="BC51" s="59">
        <f t="shared" si="56"/>
        <v>1907520.3469280165</v>
      </c>
      <c r="BD51" s="59">
        <f t="shared" si="56"/>
        <v>1942615.8805855508</v>
      </c>
      <c r="BE51" s="59">
        <f t="shared" si="56"/>
        <v>1978375.4459121006</v>
      </c>
      <c r="BF51" s="59">
        <f t="shared" si="56"/>
        <v>2014812.4227724252</v>
      </c>
      <c r="BG51" s="59">
        <f t="shared" si="56"/>
        <v>2051940.4368934939</v>
      </c>
      <c r="BH51" s="59">
        <f t="shared" si="56"/>
        <v>2089773.3646239103</v>
      </c>
      <c r="BI51" s="59">
        <f t="shared" si="56"/>
        <v>2128325.3377739219</v>
      </c>
      <c r="BJ51" s="59">
        <f t="shared" si="56"/>
        <v>2167610.7485373546</v>
      </c>
      <c r="BK51" s="59">
        <f t="shared" si="56"/>
        <v>2207644.2544968869</v>
      </c>
    </row>
    <row r="52" spans="1:63">
      <c r="A52" s="26" t="s">
        <v>30</v>
      </c>
      <c r="B52" s="18" t="s">
        <v>5</v>
      </c>
      <c r="C52" s="63">
        <f>C51</f>
        <v>-3556800</v>
      </c>
      <c r="D52" s="62">
        <f>C52+D51</f>
        <v>-2998863.2077714284</v>
      </c>
      <c r="E52" s="62">
        <f t="shared" ref="E52:BK52" si="57">D52+E51</f>
        <v>-2404688.4531154283</v>
      </c>
      <c r="F52" s="62">
        <f t="shared" si="57"/>
        <v>-1794336.9931263083</v>
      </c>
      <c r="G52" s="62">
        <f t="shared" si="57"/>
        <v>-1167590.0850174059</v>
      </c>
      <c r="H52" s="62">
        <f t="shared" si="57"/>
        <v>-524222.66549392533</v>
      </c>
      <c r="I52" s="62">
        <f t="shared" si="57"/>
        <v>151073.86787397356</v>
      </c>
      <c r="J52" s="62">
        <f t="shared" si="57"/>
        <v>858827.60331584688</v>
      </c>
      <c r="K52" s="62">
        <f t="shared" si="57"/>
        <v>1599591.2983161123</v>
      </c>
      <c r="L52" s="62">
        <f t="shared" si="57"/>
        <v>2373942.7019793848</v>
      </c>
      <c r="M52" s="62">
        <f t="shared" si="57"/>
        <v>3182484.8919405085</v>
      </c>
      <c r="N52" s="62">
        <f t="shared" si="57"/>
        <v>4025846.6259902231</v>
      </c>
      <c r="O52" s="62">
        <f t="shared" si="57"/>
        <v>4904682.7085950123</v>
      </c>
      <c r="P52" s="62">
        <f t="shared" si="57"/>
        <v>5819674.3724973872</v>
      </c>
      <c r="Q52" s="62">
        <f t="shared" si="57"/>
        <v>6771529.6755906334</v>
      </c>
      <c r="R52" s="62">
        <f t="shared" si="57"/>
        <v>7760983.9132699417</v>
      </c>
      <c r="S52" s="62">
        <f t="shared" si="57"/>
        <v>8771993.3838187288</v>
      </c>
      <c r="T52" s="62">
        <f t="shared" si="57"/>
        <v>9804932.5964308027</v>
      </c>
      <c r="U52" s="62">
        <f t="shared" si="57"/>
        <v>10860184.461857537</v>
      </c>
      <c r="V52" s="62">
        <f t="shared" si="57"/>
        <v>11938140.435595484</v>
      </c>
      <c r="W52" s="62">
        <f t="shared" si="57"/>
        <v>13039200.664236121</v>
      </c>
      <c r="X52" s="62">
        <f t="shared" si="57"/>
        <v>14125119.27137869</v>
      </c>
      <c r="Y52" s="62">
        <f t="shared" si="57"/>
        <v>15231040.494247023</v>
      </c>
      <c r="Z52" s="62">
        <f t="shared" si="57"/>
        <v>16357312.891070366</v>
      </c>
      <c r="AA52" s="62">
        <f t="shared" si="57"/>
        <v>17504292.757793244</v>
      </c>
      <c r="AB52" s="62">
        <f t="shared" si="57"/>
        <v>18672344.259598807</v>
      </c>
      <c r="AC52" s="62">
        <f t="shared" si="57"/>
        <v>19861839.565290295</v>
      </c>
      <c r="AD52" s="62">
        <f t="shared" si="57"/>
        <v>21073158.984576065</v>
      </c>
      <c r="AE52" s="62">
        <f t="shared" si="57"/>
        <v>22306691.10830465</v>
      </c>
      <c r="AF52" s="62">
        <f t="shared" si="57"/>
        <v>23562832.951697197</v>
      </c>
      <c r="AG52" s="62">
        <f t="shared" si="57"/>
        <v>19407905.348315559</v>
      </c>
      <c r="AH52" s="62">
        <f t="shared" si="57"/>
        <v>20732690.344888892</v>
      </c>
      <c r="AI52" s="62">
        <f t="shared" si="57"/>
        <v>22112302.414420318</v>
      </c>
      <c r="AJ52" s="62">
        <f t="shared" si="57"/>
        <v>23516199.480517197</v>
      </c>
      <c r="AK52" s="62">
        <f t="shared" si="57"/>
        <v>24944822.937096138</v>
      </c>
      <c r="AL52" s="62">
        <f t="shared" si="57"/>
        <v>26398623.527560655</v>
      </c>
      <c r="AM52" s="62">
        <f t="shared" si="57"/>
        <v>27878061.510423396</v>
      </c>
      <c r="AN52" s="62">
        <f t="shared" si="57"/>
        <v>29383606.82834008</v>
      </c>
      <c r="AO52" s="62">
        <f t="shared" si="57"/>
        <v>30915739.280611597</v>
      </c>
      <c r="AP52" s="62">
        <f t="shared" si="57"/>
        <v>32474948.699211713</v>
      </c>
      <c r="AQ52" s="62">
        <f t="shared" si="57"/>
        <v>34061735.128398955</v>
      </c>
      <c r="AR52" s="62">
        <f t="shared" si="57"/>
        <v>35676609.00797233</v>
      </c>
      <c r="AS52" s="62">
        <f t="shared" si="57"/>
        <v>37320091.360231645</v>
      </c>
      <c r="AT52" s="62">
        <f t="shared" si="57"/>
        <v>38992713.980704337</v>
      </c>
      <c r="AU52" s="62">
        <f t="shared" si="57"/>
        <v>40695019.632701799</v>
      </c>
      <c r="AV52" s="62">
        <f t="shared" si="57"/>
        <v>42427562.245769456</v>
      </c>
      <c r="AW52" s="62">
        <f t="shared" si="57"/>
        <v>44190907.118095867</v>
      </c>
      <c r="AX52" s="62">
        <f t="shared" si="57"/>
        <v>45985631.122947492</v>
      </c>
      <c r="AY52" s="62">
        <f t="shared" si="57"/>
        <v>47812322.919196732</v>
      </c>
      <c r="AZ52" s="62">
        <f t="shared" si="57"/>
        <v>49671583.166012347</v>
      </c>
      <c r="BA52" s="62">
        <f t="shared" si="57"/>
        <v>51564024.741782263</v>
      </c>
      <c r="BB52" s="62">
        <f t="shared" si="57"/>
        <v>53437100.448038988</v>
      </c>
      <c r="BC52" s="62">
        <f t="shared" si="57"/>
        <v>55344620.794967003</v>
      </c>
      <c r="BD52" s="62">
        <f t="shared" si="57"/>
        <v>57287236.675552554</v>
      </c>
      <c r="BE52" s="62">
        <f t="shared" si="57"/>
        <v>59265612.121464655</v>
      </c>
      <c r="BF52" s="62">
        <f t="shared" si="57"/>
        <v>61280424.544237077</v>
      </c>
      <c r="BG52" s="62">
        <f t="shared" si="57"/>
        <v>63332364.98113057</v>
      </c>
      <c r="BH52" s="62">
        <f t="shared" si="57"/>
        <v>65422138.345754482</v>
      </c>
      <c r="BI52" s="62">
        <f t="shared" si="57"/>
        <v>67550463.683528408</v>
      </c>
      <c r="BJ52" s="62">
        <f t="shared" si="57"/>
        <v>69718074.43206577</v>
      </c>
      <c r="BK52" s="62">
        <f t="shared" si="57"/>
        <v>71925718.686562657</v>
      </c>
    </row>
    <row r="53" spans="1:63">
      <c r="A53" s="26" t="s">
        <v>47</v>
      </c>
      <c r="B53" s="18" t="s">
        <v>14</v>
      </c>
      <c r="C53" s="61">
        <f>-C3</f>
        <v>-3556800</v>
      </c>
      <c r="D53" s="61">
        <f t="shared" ref="D53:AI53" si="58">D51/((1+(D4/100))^D1)</f>
        <v>526355.46436657687</v>
      </c>
      <c r="E53" s="61">
        <f t="shared" si="58"/>
        <v>528813.4163901743</v>
      </c>
      <c r="F53" s="61">
        <f t="shared" si="58"/>
        <v>512462.85523378348</v>
      </c>
      <c r="G53" s="61">
        <f t="shared" si="58"/>
        <v>496442.25436708343</v>
      </c>
      <c r="H53" s="61">
        <f t="shared" si="58"/>
        <v>480761.56239466602</v>
      </c>
      <c r="I53" s="61">
        <f t="shared" si="58"/>
        <v>476057.40912007389</v>
      </c>
      <c r="J53" s="61">
        <f t="shared" si="58"/>
        <v>470696.65644839872</v>
      </c>
      <c r="K53" s="61">
        <f t="shared" si="58"/>
        <v>464764.30648404994</v>
      </c>
      <c r="L53" s="61">
        <f t="shared" si="58"/>
        <v>458337.40606060904</v>
      </c>
      <c r="M53" s="61">
        <f t="shared" si="58"/>
        <v>451485.73578980257</v>
      </c>
      <c r="N53" s="61">
        <f t="shared" si="58"/>
        <v>444272.44089003524</v>
      </c>
      <c r="O53" s="61">
        <f t="shared" si="58"/>
        <v>436754.60866060643</v>
      </c>
      <c r="P53" s="61">
        <f t="shared" si="58"/>
        <v>428983.79706398468</v>
      </c>
      <c r="Q53" s="61">
        <f t="shared" si="58"/>
        <v>421006.51850804879</v>
      </c>
      <c r="R53" s="61">
        <f t="shared" si="58"/>
        <v>412864.68258029444</v>
      </c>
      <c r="S53" s="61">
        <f t="shared" si="58"/>
        <v>397980.12087994907</v>
      </c>
      <c r="T53" s="61">
        <f t="shared" si="58"/>
        <v>383596.87013768067</v>
      </c>
      <c r="U53" s="61">
        <f t="shared" si="58"/>
        <v>369700.93912976712</v>
      </c>
      <c r="V53" s="61">
        <f t="shared" si="58"/>
        <v>356278.47406577866</v>
      </c>
      <c r="W53" s="61">
        <f t="shared" si="58"/>
        <v>343315.78387642343</v>
      </c>
      <c r="X53" s="61">
        <f t="shared" si="58"/>
        <v>319428.82520811865</v>
      </c>
      <c r="Y53" s="61">
        <f t="shared" si="58"/>
        <v>306898.77612494171</v>
      </c>
      <c r="Z53" s="61">
        <f t="shared" si="58"/>
        <v>294855.02889200317</v>
      </c>
      <c r="AA53" s="61">
        <f t="shared" si="58"/>
        <v>283279.42245168873</v>
      </c>
      <c r="AB53" s="61">
        <f t="shared" si="58"/>
        <v>272154.40027871466</v>
      </c>
      <c r="AC53" s="61">
        <f t="shared" si="58"/>
        <v>261462.99737446159</v>
      </c>
      <c r="AD53" s="61">
        <f t="shared" si="58"/>
        <v>251188.82680345184</v>
      </c>
      <c r="AE53" s="61">
        <f t="shared" si="58"/>
        <v>241316.06587260109</v>
      </c>
      <c r="AF53" s="61">
        <f t="shared" si="58"/>
        <v>231829.44204312572</v>
      </c>
      <c r="AG53" s="61">
        <f t="shared" si="58"/>
        <v>-723414.98894898477</v>
      </c>
      <c r="AH53" s="61">
        <f t="shared" si="58"/>
        <v>217602.34828474239</v>
      </c>
      <c r="AI53" s="61">
        <f t="shared" si="58"/>
        <v>213781.09472410797</v>
      </c>
      <c r="AJ53" s="61">
        <f t="shared" ref="AJ53:BK53" si="59">AJ51/((1+(AJ4/100))^AJ1)</f>
        <v>205230.4099719761</v>
      </c>
      <c r="AK53" s="61">
        <f t="shared" si="59"/>
        <v>197023.6486905567</v>
      </c>
      <c r="AL53" s="61">
        <f t="shared" si="59"/>
        <v>189147.04318959994</v>
      </c>
      <c r="AM53" s="61">
        <f t="shared" si="59"/>
        <v>181587.36011722483</v>
      </c>
      <c r="AN53" s="61">
        <f t="shared" si="59"/>
        <v>174331.88167562184</v>
      </c>
      <c r="AO53" s="61">
        <f t="shared" si="59"/>
        <v>167368.38730124722</v>
      </c>
      <c r="AP53" s="61">
        <f t="shared" si="59"/>
        <v>160685.13581833101</v>
      </c>
      <c r="AQ53" s="61">
        <f t="shared" si="59"/>
        <v>154270.84807175124</v>
      </c>
      <c r="AR53" s="61">
        <f t="shared" si="59"/>
        <v>148114.69004287274</v>
      </c>
      <c r="AS53" s="61">
        <f t="shared" si="59"/>
        <v>142206.25644977891</v>
      </c>
      <c r="AT53" s="61">
        <f t="shared" si="59"/>
        <v>136535.55483141166</v>
      </c>
      <c r="AU53" s="61">
        <f t="shared" si="59"/>
        <v>131092.9901134572</v>
      </c>
      <c r="AV53" s="61">
        <f t="shared" si="59"/>
        <v>125869.34965234697</v>
      </c>
      <c r="AW53" s="61">
        <f t="shared" si="59"/>
        <v>120855.78875246785</v>
      </c>
      <c r="AX53" s="61">
        <f t="shared" si="59"/>
        <v>116043.81665057184</v>
      </c>
      <c r="AY53" s="61">
        <f t="shared" si="59"/>
        <v>111425.28296042717</v>
      </c>
      <c r="AZ53" s="61">
        <f t="shared" si="59"/>
        <v>106992.36456994648</v>
      </c>
      <c r="BA53" s="61">
        <f t="shared" si="59"/>
        <v>102737.55298234537</v>
      </c>
      <c r="BB53" s="61">
        <f t="shared" si="59"/>
        <v>95930.388350300593</v>
      </c>
      <c r="BC53" s="61">
        <f t="shared" si="59"/>
        <v>92164.60908395116</v>
      </c>
      <c r="BD53" s="61">
        <f t="shared" si="59"/>
        <v>88547.453431421207</v>
      </c>
      <c r="BE53" s="61">
        <f t="shared" si="59"/>
        <v>85073.047207873708</v>
      </c>
      <c r="BF53" s="61">
        <f t="shared" si="59"/>
        <v>81735.745924389179</v>
      </c>
      <c r="BG53" s="61">
        <f t="shared" si="59"/>
        <v>78530.126173068187</v>
      </c>
      <c r="BH53" s="61">
        <f t="shared" si="59"/>
        <v>75450.977296565441</v>
      </c>
      <c r="BI53" s="61">
        <f t="shared" si="59"/>
        <v>72493.293336450486</v>
      </c>
      <c r="BJ53" s="61">
        <f t="shared" si="59"/>
        <v>69652.265254495011</v>
      </c>
      <c r="BK53" s="61">
        <f t="shared" si="59"/>
        <v>66923.273420754253</v>
      </c>
    </row>
    <row r="54" spans="1:63">
      <c r="A54" s="26" t="s">
        <v>48</v>
      </c>
      <c r="B54" s="18" t="s">
        <v>5</v>
      </c>
      <c r="C54" s="62">
        <f>C53</f>
        <v>-3556800</v>
      </c>
      <c r="D54" s="62">
        <f>C54+D53</f>
        <v>-3030444.5356334234</v>
      </c>
      <c r="E54" s="62">
        <f t="shared" ref="E54:BK54" si="60">D54+E53</f>
        <v>-2501631.1192432493</v>
      </c>
      <c r="F54" s="62">
        <f t="shared" si="60"/>
        <v>-1989168.2640094659</v>
      </c>
      <c r="G54" s="62">
        <f t="shared" si="60"/>
        <v>-1492726.0096423826</v>
      </c>
      <c r="H54" s="62">
        <f t="shared" si="60"/>
        <v>-1011964.4472477166</v>
      </c>
      <c r="I54" s="62">
        <f t="shared" si="60"/>
        <v>-535907.03812764271</v>
      </c>
      <c r="J54" s="62">
        <f t="shared" si="60"/>
        <v>-65210.38167924399</v>
      </c>
      <c r="K54" s="62">
        <f t="shared" si="60"/>
        <v>399553.92480480595</v>
      </c>
      <c r="L54" s="62">
        <f t="shared" si="60"/>
        <v>857891.33086541505</v>
      </c>
      <c r="M54" s="62">
        <f t="shared" si="60"/>
        <v>1309377.0666552177</v>
      </c>
      <c r="N54" s="62">
        <f t="shared" si="60"/>
        <v>1753649.5075452528</v>
      </c>
      <c r="O54" s="62">
        <f t="shared" si="60"/>
        <v>2190404.116205859</v>
      </c>
      <c r="P54" s="62">
        <f t="shared" si="60"/>
        <v>2619387.9132698439</v>
      </c>
      <c r="Q54" s="62">
        <f t="shared" si="60"/>
        <v>3040394.4317778926</v>
      </c>
      <c r="R54" s="62">
        <f t="shared" si="60"/>
        <v>3453259.1143581872</v>
      </c>
      <c r="S54" s="62">
        <f t="shared" si="60"/>
        <v>3851239.2352381363</v>
      </c>
      <c r="T54" s="62">
        <f t="shared" si="60"/>
        <v>4234836.105375817</v>
      </c>
      <c r="U54" s="62">
        <f t="shared" si="60"/>
        <v>4604537.0445055841</v>
      </c>
      <c r="V54" s="62">
        <f t="shared" si="60"/>
        <v>4960815.5185713628</v>
      </c>
      <c r="W54" s="62">
        <f t="shared" si="60"/>
        <v>5304131.3024477866</v>
      </c>
      <c r="X54" s="62">
        <f t="shared" si="60"/>
        <v>5623560.1276559047</v>
      </c>
      <c r="Y54" s="62">
        <f t="shared" si="60"/>
        <v>5930458.9037808469</v>
      </c>
      <c r="Z54" s="62">
        <f t="shared" si="60"/>
        <v>6225313.9326728499</v>
      </c>
      <c r="AA54" s="62">
        <f t="shared" si="60"/>
        <v>6508593.3551245388</v>
      </c>
      <c r="AB54" s="62">
        <f t="shared" si="60"/>
        <v>6780747.7554032532</v>
      </c>
      <c r="AC54" s="62">
        <f t="shared" si="60"/>
        <v>7042210.7527777152</v>
      </c>
      <c r="AD54" s="62">
        <f t="shared" si="60"/>
        <v>7293399.5795811666</v>
      </c>
      <c r="AE54" s="62">
        <f t="shared" si="60"/>
        <v>7534715.6454537679</v>
      </c>
      <c r="AF54" s="62">
        <f t="shared" si="60"/>
        <v>7766545.0874968935</v>
      </c>
      <c r="AG54" s="62">
        <f t="shared" si="60"/>
        <v>7043130.0985479085</v>
      </c>
      <c r="AH54" s="62">
        <f t="shared" si="60"/>
        <v>7260732.4468326513</v>
      </c>
      <c r="AI54" s="62">
        <f t="shared" si="60"/>
        <v>7474513.5415567588</v>
      </c>
      <c r="AJ54" s="62">
        <f t="shared" si="60"/>
        <v>7679743.9515287345</v>
      </c>
      <c r="AK54" s="62">
        <f t="shared" si="60"/>
        <v>7876767.6002192916</v>
      </c>
      <c r="AL54" s="62">
        <f t="shared" si="60"/>
        <v>8065914.6434088917</v>
      </c>
      <c r="AM54" s="62">
        <f t="shared" si="60"/>
        <v>8247502.0035261167</v>
      </c>
      <c r="AN54" s="62">
        <f t="shared" si="60"/>
        <v>8421833.8852017391</v>
      </c>
      <c r="AO54" s="62">
        <f t="shared" si="60"/>
        <v>8589202.2725029867</v>
      </c>
      <c r="AP54" s="62">
        <f t="shared" si="60"/>
        <v>8749887.4083213173</v>
      </c>
      <c r="AQ54" s="62">
        <f t="shared" si="60"/>
        <v>8904158.2563930694</v>
      </c>
      <c r="AR54" s="62">
        <f t="shared" si="60"/>
        <v>9052272.9464359414</v>
      </c>
      <c r="AS54" s="62">
        <f t="shared" si="60"/>
        <v>9194479.2028857209</v>
      </c>
      <c r="AT54" s="62">
        <f t="shared" si="60"/>
        <v>9331014.7577171326</v>
      </c>
      <c r="AU54" s="62">
        <f t="shared" si="60"/>
        <v>9462107.7478305902</v>
      </c>
      <c r="AV54" s="62">
        <f t="shared" si="60"/>
        <v>9587977.0974829365</v>
      </c>
      <c r="AW54" s="62">
        <f t="shared" si="60"/>
        <v>9708832.8862354048</v>
      </c>
      <c r="AX54" s="62">
        <f t="shared" si="60"/>
        <v>9824876.7028859761</v>
      </c>
      <c r="AY54" s="62">
        <f t="shared" si="60"/>
        <v>9936301.985846404</v>
      </c>
      <c r="AZ54" s="62">
        <f t="shared" si="60"/>
        <v>10043294.350416351</v>
      </c>
      <c r="BA54" s="62">
        <f t="shared" si="60"/>
        <v>10146031.903398696</v>
      </c>
      <c r="BB54" s="62">
        <f t="shared" si="60"/>
        <v>10241962.291748997</v>
      </c>
      <c r="BC54" s="62">
        <f t="shared" si="60"/>
        <v>10334126.900832947</v>
      </c>
      <c r="BD54" s="62">
        <f t="shared" si="60"/>
        <v>10422674.354264369</v>
      </c>
      <c r="BE54" s="62">
        <f t="shared" si="60"/>
        <v>10507747.401472243</v>
      </c>
      <c r="BF54" s="62">
        <f t="shared" si="60"/>
        <v>10589483.147396632</v>
      </c>
      <c r="BG54" s="62">
        <f t="shared" si="60"/>
        <v>10668013.273569699</v>
      </c>
      <c r="BH54" s="62">
        <f t="shared" si="60"/>
        <v>10743464.250866264</v>
      </c>
      <c r="BI54" s="62">
        <f t="shared" si="60"/>
        <v>10815957.544202715</v>
      </c>
      <c r="BJ54" s="62">
        <f t="shared" si="60"/>
        <v>10885609.809457211</v>
      </c>
      <c r="BK54" s="62">
        <f t="shared" si="60"/>
        <v>10952533.082877966</v>
      </c>
    </row>
    <row r="56" spans="1:63">
      <c r="A56" s="43" t="s">
        <v>58</v>
      </c>
      <c r="B56" s="68">
        <f>IRR(C51:BK51)</f>
        <v>0.19446152824920729</v>
      </c>
    </row>
    <row r="57" spans="1:63">
      <c r="A57" s="44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63"/>
  <sheetViews>
    <sheetView topLeftCell="A40" workbookViewId="0">
      <selection activeCell="I8" sqref="I8"/>
    </sheetView>
  </sheetViews>
  <sheetFormatPr defaultRowHeight="15"/>
  <cols>
    <col min="1" max="1" width="36" bestFit="1" customWidth="1"/>
    <col min="2" max="2" width="10.7109375" bestFit="1" customWidth="1"/>
    <col min="3" max="3" width="18" bestFit="1" customWidth="1"/>
    <col min="4" max="4" width="17.5703125" bestFit="1" customWidth="1"/>
    <col min="5" max="12" width="16.42578125" bestFit="1" customWidth="1"/>
    <col min="13" max="13" width="16.85546875" customWidth="1"/>
    <col min="14" max="32" width="16.42578125" bestFit="1" customWidth="1"/>
    <col min="33" max="33" width="17.5703125" bestFit="1" customWidth="1"/>
    <col min="34" max="35" width="16.42578125" bestFit="1" customWidth="1"/>
    <col min="36" max="53" width="17.5703125" bestFit="1" customWidth="1"/>
    <col min="54" max="63" width="19" bestFit="1" customWidth="1"/>
  </cols>
  <sheetData>
    <row r="1" spans="1:63" ht="15.75" thickBot="1">
      <c r="A1" s="3" t="s">
        <v>34</v>
      </c>
      <c r="B1" s="4" t="s">
        <v>0</v>
      </c>
      <c r="C1" s="6">
        <v>0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</row>
    <row r="2" spans="1:63">
      <c r="A2" s="1" t="s">
        <v>3</v>
      </c>
      <c r="B2" t="s">
        <v>4</v>
      </c>
      <c r="C2" s="46">
        <v>57600</v>
      </c>
      <c r="D2" s="5"/>
      <c r="E2" s="5"/>
      <c r="F2" s="5"/>
      <c r="G2" s="5"/>
      <c r="H2" s="5"/>
      <c r="I2" s="5"/>
      <c r="J2" s="5"/>
      <c r="K2" s="5"/>
      <c r="L2" s="5"/>
      <c r="M2" s="46">
        <f>19200*(1+(M5/100))^10</f>
        <v>23404.692863899338</v>
      </c>
      <c r="N2" s="5"/>
      <c r="O2" s="5"/>
      <c r="P2" s="5"/>
      <c r="Q2" s="5"/>
      <c r="R2" s="5"/>
      <c r="S2" s="5"/>
      <c r="T2" s="5"/>
      <c r="U2" s="5"/>
      <c r="V2" s="5"/>
      <c r="W2" s="46">
        <f>M2*(1+(W5/100))^10</f>
        <v>28530.190002784402</v>
      </c>
      <c r="X2" s="5"/>
      <c r="Y2" s="5"/>
      <c r="Z2" s="5"/>
      <c r="AA2" s="5"/>
      <c r="AB2" s="5"/>
      <c r="AC2" s="5"/>
      <c r="AD2" s="5"/>
      <c r="AE2" s="5"/>
      <c r="AF2" s="5"/>
      <c r="AG2" s="46">
        <f>W2*(1+(AG5/100))^10</f>
        <v>34778.142414784386</v>
      </c>
      <c r="AH2" s="5"/>
      <c r="AI2" s="5"/>
      <c r="AJ2" s="5"/>
      <c r="AK2" s="5"/>
      <c r="AL2" s="5"/>
      <c r="AM2" s="5"/>
      <c r="AN2" s="5"/>
      <c r="AO2" s="5"/>
      <c r="AP2" s="5"/>
      <c r="AQ2" s="46">
        <f>AG2*(1+(AQ5/100))^10</f>
        <v>42394.361541405153</v>
      </c>
      <c r="AR2" s="5"/>
      <c r="AS2" s="5"/>
      <c r="AT2" s="5"/>
      <c r="AU2" s="5"/>
      <c r="AV2" s="5"/>
      <c r="AW2" s="5"/>
      <c r="AX2" s="5"/>
      <c r="AY2" s="5"/>
      <c r="AZ2" s="5"/>
      <c r="BA2" s="46">
        <f>AQ2*(1+(BA5/100))^10</f>
        <v>51678.490158213208</v>
      </c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1:63">
      <c r="A3" s="1" t="s">
        <v>2</v>
      </c>
      <c r="B3" t="s">
        <v>5</v>
      </c>
      <c r="C3" s="46">
        <f>300*C2</f>
        <v>17280000</v>
      </c>
      <c r="D3" s="5"/>
      <c r="E3" s="5"/>
      <c r="F3" s="5"/>
      <c r="G3" s="5"/>
      <c r="H3" s="5"/>
      <c r="I3" s="5"/>
      <c r="J3" s="5"/>
      <c r="K3" s="5"/>
      <c r="L3" s="5"/>
      <c r="M3" s="46">
        <f>300*M2</f>
        <v>7021407.8591698017</v>
      </c>
      <c r="N3" s="5"/>
      <c r="O3" s="5"/>
      <c r="P3" s="5"/>
      <c r="Q3" s="5"/>
      <c r="R3" s="5"/>
      <c r="S3" s="5"/>
      <c r="T3" s="5"/>
      <c r="U3" s="5"/>
      <c r="V3" s="5"/>
      <c r="W3" s="46">
        <f>300*W2</f>
        <v>8559057.00083532</v>
      </c>
      <c r="X3" s="5"/>
      <c r="Y3" s="5"/>
      <c r="Z3" s="5"/>
      <c r="AA3" s="5"/>
      <c r="AB3" s="5"/>
      <c r="AC3" s="5"/>
      <c r="AD3" s="5"/>
      <c r="AE3" s="5"/>
      <c r="AF3" s="5"/>
      <c r="AG3" s="46">
        <f>300*AG2</f>
        <v>10433442.724435316</v>
      </c>
      <c r="AH3" s="5"/>
      <c r="AI3" s="5"/>
      <c r="AJ3" s="5"/>
      <c r="AK3" s="5"/>
      <c r="AL3" s="5"/>
      <c r="AM3" s="5"/>
      <c r="AN3" s="5"/>
      <c r="AO3" s="5"/>
      <c r="AP3" s="5"/>
      <c r="AQ3" s="46">
        <f>300*AQ2</f>
        <v>12718308.462421546</v>
      </c>
      <c r="AR3" s="5"/>
      <c r="AS3" s="5"/>
      <c r="AT3" s="5"/>
      <c r="AU3" s="5"/>
      <c r="AV3" s="5"/>
      <c r="AW3" s="5"/>
      <c r="AX3" s="5"/>
      <c r="AY3" s="5"/>
      <c r="AZ3" s="5"/>
      <c r="BA3" s="46">
        <f>300*BA2</f>
        <v>15503547.047463963</v>
      </c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1:63">
      <c r="A4" s="1" t="s">
        <v>59</v>
      </c>
      <c r="B4" t="s">
        <v>7</v>
      </c>
      <c r="C4" s="5">
        <v>6</v>
      </c>
      <c r="D4" s="5">
        <f>C4</f>
        <v>6</v>
      </c>
      <c r="E4" s="5">
        <f t="shared" ref="E4:BK4" si="0">D4</f>
        <v>6</v>
      </c>
      <c r="F4" s="5">
        <f t="shared" si="0"/>
        <v>6</v>
      </c>
      <c r="G4" s="5">
        <f t="shared" si="0"/>
        <v>6</v>
      </c>
      <c r="H4" s="5">
        <f t="shared" si="0"/>
        <v>6</v>
      </c>
      <c r="I4" s="5">
        <f t="shared" si="0"/>
        <v>6</v>
      </c>
      <c r="J4" s="5">
        <f t="shared" si="0"/>
        <v>6</v>
      </c>
      <c r="K4" s="5">
        <f t="shared" si="0"/>
        <v>6</v>
      </c>
      <c r="L4" s="5">
        <f t="shared" si="0"/>
        <v>6</v>
      </c>
      <c r="M4" s="5">
        <f t="shared" si="0"/>
        <v>6</v>
      </c>
      <c r="N4" s="5">
        <f t="shared" si="0"/>
        <v>6</v>
      </c>
      <c r="O4" s="5">
        <f t="shared" si="0"/>
        <v>6</v>
      </c>
      <c r="P4" s="5">
        <f t="shared" si="0"/>
        <v>6</v>
      </c>
      <c r="Q4" s="5">
        <f t="shared" si="0"/>
        <v>6</v>
      </c>
      <c r="R4" s="5">
        <f t="shared" si="0"/>
        <v>6</v>
      </c>
      <c r="S4" s="5">
        <f t="shared" si="0"/>
        <v>6</v>
      </c>
      <c r="T4" s="5">
        <f t="shared" si="0"/>
        <v>6</v>
      </c>
      <c r="U4" s="5">
        <f t="shared" si="0"/>
        <v>6</v>
      </c>
      <c r="V4" s="5">
        <f t="shared" si="0"/>
        <v>6</v>
      </c>
      <c r="W4" s="5">
        <f t="shared" si="0"/>
        <v>6</v>
      </c>
      <c r="X4" s="5">
        <f t="shared" si="0"/>
        <v>6</v>
      </c>
      <c r="Y4" s="5">
        <f t="shared" si="0"/>
        <v>6</v>
      </c>
      <c r="Z4" s="5">
        <f t="shared" si="0"/>
        <v>6</v>
      </c>
      <c r="AA4" s="5">
        <f t="shared" si="0"/>
        <v>6</v>
      </c>
      <c r="AB4" s="5">
        <f t="shared" si="0"/>
        <v>6</v>
      </c>
      <c r="AC4" s="5">
        <f t="shared" si="0"/>
        <v>6</v>
      </c>
      <c r="AD4" s="5">
        <f t="shared" si="0"/>
        <v>6</v>
      </c>
      <c r="AE4" s="5">
        <f t="shared" si="0"/>
        <v>6</v>
      </c>
      <c r="AF4" s="5">
        <f t="shared" si="0"/>
        <v>6</v>
      </c>
      <c r="AG4" s="5">
        <f t="shared" si="0"/>
        <v>6</v>
      </c>
      <c r="AH4" s="5">
        <f t="shared" si="0"/>
        <v>6</v>
      </c>
      <c r="AI4" s="5">
        <f t="shared" si="0"/>
        <v>6</v>
      </c>
      <c r="AJ4" s="5">
        <f t="shared" si="0"/>
        <v>6</v>
      </c>
      <c r="AK4" s="5">
        <f t="shared" si="0"/>
        <v>6</v>
      </c>
      <c r="AL4" s="5">
        <f t="shared" si="0"/>
        <v>6</v>
      </c>
      <c r="AM4" s="5">
        <f t="shared" si="0"/>
        <v>6</v>
      </c>
      <c r="AN4" s="5">
        <f t="shared" si="0"/>
        <v>6</v>
      </c>
      <c r="AO4" s="5">
        <f t="shared" si="0"/>
        <v>6</v>
      </c>
      <c r="AP4" s="5">
        <f t="shared" si="0"/>
        <v>6</v>
      </c>
      <c r="AQ4" s="5">
        <f t="shared" si="0"/>
        <v>6</v>
      </c>
      <c r="AR4" s="5">
        <f t="shared" si="0"/>
        <v>6</v>
      </c>
      <c r="AS4" s="5">
        <f t="shared" si="0"/>
        <v>6</v>
      </c>
      <c r="AT4" s="5">
        <f t="shared" si="0"/>
        <v>6</v>
      </c>
      <c r="AU4" s="5">
        <f t="shared" si="0"/>
        <v>6</v>
      </c>
      <c r="AV4" s="5">
        <f t="shared" si="0"/>
        <v>6</v>
      </c>
      <c r="AW4" s="5">
        <f t="shared" si="0"/>
        <v>6</v>
      </c>
      <c r="AX4" s="5">
        <f t="shared" si="0"/>
        <v>6</v>
      </c>
      <c r="AY4" s="5">
        <f t="shared" si="0"/>
        <v>6</v>
      </c>
      <c r="AZ4" s="5">
        <f t="shared" si="0"/>
        <v>6</v>
      </c>
      <c r="BA4" s="5">
        <f t="shared" si="0"/>
        <v>6</v>
      </c>
      <c r="BB4" s="5">
        <f t="shared" si="0"/>
        <v>6</v>
      </c>
      <c r="BC4" s="5">
        <f t="shared" si="0"/>
        <v>6</v>
      </c>
      <c r="BD4" s="5">
        <f t="shared" si="0"/>
        <v>6</v>
      </c>
      <c r="BE4" s="5">
        <f t="shared" si="0"/>
        <v>6</v>
      </c>
      <c r="BF4" s="5">
        <f t="shared" si="0"/>
        <v>6</v>
      </c>
      <c r="BG4" s="5">
        <f t="shared" si="0"/>
        <v>6</v>
      </c>
      <c r="BH4" s="5">
        <f t="shared" si="0"/>
        <v>6</v>
      </c>
      <c r="BI4" s="5">
        <f t="shared" si="0"/>
        <v>6</v>
      </c>
      <c r="BJ4" s="5">
        <f t="shared" si="0"/>
        <v>6</v>
      </c>
      <c r="BK4" s="5">
        <f t="shared" si="0"/>
        <v>6</v>
      </c>
    </row>
    <row r="5" spans="1:63" ht="15.75" thickBot="1">
      <c r="A5" s="10" t="s">
        <v>6</v>
      </c>
      <c r="B5" s="4" t="s">
        <v>7</v>
      </c>
      <c r="C5" s="11">
        <v>2</v>
      </c>
      <c r="D5" s="11">
        <f>C5</f>
        <v>2</v>
      </c>
      <c r="E5" s="11">
        <f t="shared" ref="E5:BK5" si="1">D5</f>
        <v>2</v>
      </c>
      <c r="F5" s="11">
        <f t="shared" si="1"/>
        <v>2</v>
      </c>
      <c r="G5" s="11">
        <f t="shared" si="1"/>
        <v>2</v>
      </c>
      <c r="H5" s="11">
        <f t="shared" si="1"/>
        <v>2</v>
      </c>
      <c r="I5" s="11">
        <f t="shared" si="1"/>
        <v>2</v>
      </c>
      <c r="J5" s="11">
        <f t="shared" si="1"/>
        <v>2</v>
      </c>
      <c r="K5" s="11">
        <f t="shared" si="1"/>
        <v>2</v>
      </c>
      <c r="L5" s="11">
        <f t="shared" si="1"/>
        <v>2</v>
      </c>
      <c r="M5" s="11">
        <f t="shared" si="1"/>
        <v>2</v>
      </c>
      <c r="N5" s="11">
        <f t="shared" si="1"/>
        <v>2</v>
      </c>
      <c r="O5" s="11">
        <f t="shared" si="1"/>
        <v>2</v>
      </c>
      <c r="P5" s="11">
        <f t="shared" si="1"/>
        <v>2</v>
      </c>
      <c r="Q5" s="11">
        <f t="shared" si="1"/>
        <v>2</v>
      </c>
      <c r="R5" s="11">
        <f t="shared" si="1"/>
        <v>2</v>
      </c>
      <c r="S5" s="11">
        <f t="shared" si="1"/>
        <v>2</v>
      </c>
      <c r="T5" s="11">
        <f t="shared" si="1"/>
        <v>2</v>
      </c>
      <c r="U5" s="11">
        <f t="shared" si="1"/>
        <v>2</v>
      </c>
      <c r="V5" s="11">
        <f t="shared" si="1"/>
        <v>2</v>
      </c>
      <c r="W5" s="11">
        <f t="shared" si="1"/>
        <v>2</v>
      </c>
      <c r="X5" s="11">
        <f t="shared" si="1"/>
        <v>2</v>
      </c>
      <c r="Y5" s="11">
        <f t="shared" si="1"/>
        <v>2</v>
      </c>
      <c r="Z5" s="11">
        <f t="shared" si="1"/>
        <v>2</v>
      </c>
      <c r="AA5" s="11">
        <f t="shared" si="1"/>
        <v>2</v>
      </c>
      <c r="AB5" s="11">
        <f t="shared" si="1"/>
        <v>2</v>
      </c>
      <c r="AC5" s="11">
        <f t="shared" si="1"/>
        <v>2</v>
      </c>
      <c r="AD5" s="11">
        <f t="shared" si="1"/>
        <v>2</v>
      </c>
      <c r="AE5" s="11">
        <f t="shared" si="1"/>
        <v>2</v>
      </c>
      <c r="AF5" s="11">
        <f t="shared" si="1"/>
        <v>2</v>
      </c>
      <c r="AG5" s="11">
        <f t="shared" si="1"/>
        <v>2</v>
      </c>
      <c r="AH5" s="11">
        <f t="shared" si="1"/>
        <v>2</v>
      </c>
      <c r="AI5" s="11">
        <f t="shared" si="1"/>
        <v>2</v>
      </c>
      <c r="AJ5" s="11">
        <f t="shared" si="1"/>
        <v>2</v>
      </c>
      <c r="AK5" s="11">
        <f t="shared" si="1"/>
        <v>2</v>
      </c>
      <c r="AL5" s="11">
        <f t="shared" si="1"/>
        <v>2</v>
      </c>
      <c r="AM5" s="11">
        <f t="shared" si="1"/>
        <v>2</v>
      </c>
      <c r="AN5" s="11">
        <f t="shared" si="1"/>
        <v>2</v>
      </c>
      <c r="AO5" s="11">
        <f t="shared" si="1"/>
        <v>2</v>
      </c>
      <c r="AP5" s="11">
        <f t="shared" si="1"/>
        <v>2</v>
      </c>
      <c r="AQ5" s="11">
        <f t="shared" si="1"/>
        <v>2</v>
      </c>
      <c r="AR5" s="11">
        <f t="shared" si="1"/>
        <v>2</v>
      </c>
      <c r="AS5" s="11">
        <f t="shared" si="1"/>
        <v>2</v>
      </c>
      <c r="AT5" s="11">
        <f t="shared" si="1"/>
        <v>2</v>
      </c>
      <c r="AU5" s="11">
        <f t="shared" si="1"/>
        <v>2</v>
      </c>
      <c r="AV5" s="11">
        <f t="shared" si="1"/>
        <v>2</v>
      </c>
      <c r="AW5" s="11">
        <f t="shared" si="1"/>
        <v>2</v>
      </c>
      <c r="AX5" s="11">
        <f t="shared" si="1"/>
        <v>2</v>
      </c>
      <c r="AY5" s="11">
        <f t="shared" si="1"/>
        <v>2</v>
      </c>
      <c r="AZ5" s="11">
        <f t="shared" si="1"/>
        <v>2</v>
      </c>
      <c r="BA5" s="11">
        <f t="shared" si="1"/>
        <v>2</v>
      </c>
      <c r="BB5" s="11">
        <f t="shared" si="1"/>
        <v>2</v>
      </c>
      <c r="BC5" s="11">
        <f t="shared" si="1"/>
        <v>2</v>
      </c>
      <c r="BD5" s="11">
        <f t="shared" si="1"/>
        <v>2</v>
      </c>
      <c r="BE5" s="11">
        <f t="shared" si="1"/>
        <v>2</v>
      </c>
      <c r="BF5" s="11">
        <f t="shared" si="1"/>
        <v>2</v>
      </c>
      <c r="BG5" s="11">
        <f t="shared" si="1"/>
        <v>2</v>
      </c>
      <c r="BH5" s="11">
        <f t="shared" si="1"/>
        <v>2</v>
      </c>
      <c r="BI5" s="11">
        <f t="shared" si="1"/>
        <v>2</v>
      </c>
      <c r="BJ5" s="11">
        <f t="shared" si="1"/>
        <v>2</v>
      </c>
      <c r="BK5" s="11">
        <f t="shared" si="1"/>
        <v>2</v>
      </c>
    </row>
    <row r="6" spans="1:63">
      <c r="A6" s="2" t="s">
        <v>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</row>
    <row r="7" spans="1:63">
      <c r="A7" s="1" t="s">
        <v>56</v>
      </c>
      <c r="B7" t="s">
        <v>9</v>
      </c>
      <c r="C7" s="5">
        <v>0</v>
      </c>
      <c r="D7" s="46">
        <v>684</v>
      </c>
      <c r="E7" s="46">
        <f>D7*(1+(E8/100))</f>
        <v>697.68000000000006</v>
      </c>
      <c r="F7" s="46">
        <f t="shared" ref="F7:BK7" si="2">E7*(1+(F8/100))</f>
        <v>711.63360000000011</v>
      </c>
      <c r="G7" s="46">
        <f t="shared" si="2"/>
        <v>725.86627200000009</v>
      </c>
      <c r="H7" s="46">
        <f t="shared" si="2"/>
        <v>740.38359744000013</v>
      </c>
      <c r="I7" s="46">
        <f t="shared" si="2"/>
        <v>755.19126938880015</v>
      </c>
      <c r="J7" s="46">
        <f t="shared" si="2"/>
        <v>770.29509477657621</v>
      </c>
      <c r="K7" s="46">
        <f t="shared" si="2"/>
        <v>785.70099667210775</v>
      </c>
      <c r="L7" s="46">
        <f t="shared" si="2"/>
        <v>801.41501660554991</v>
      </c>
      <c r="M7" s="46">
        <f t="shared" si="2"/>
        <v>817.44331693766094</v>
      </c>
      <c r="N7" s="46">
        <f t="shared" si="2"/>
        <v>833.79218327641422</v>
      </c>
      <c r="O7" s="46">
        <f t="shared" si="2"/>
        <v>850.46802694194253</v>
      </c>
      <c r="P7" s="46">
        <f t="shared" si="2"/>
        <v>867.47738748078143</v>
      </c>
      <c r="Q7" s="46">
        <f t="shared" si="2"/>
        <v>884.82693523039711</v>
      </c>
      <c r="R7" s="46">
        <f t="shared" si="2"/>
        <v>902.52347393500509</v>
      </c>
      <c r="S7" s="46">
        <f t="shared" si="2"/>
        <v>920.57394341370525</v>
      </c>
      <c r="T7" s="46">
        <f t="shared" si="2"/>
        <v>938.98542228197937</v>
      </c>
      <c r="U7" s="46">
        <f t="shared" si="2"/>
        <v>957.76513072761895</v>
      </c>
      <c r="V7" s="46">
        <f t="shared" si="2"/>
        <v>976.92043334217135</v>
      </c>
      <c r="W7" s="46">
        <f t="shared" si="2"/>
        <v>996.4588420090148</v>
      </c>
      <c r="X7" s="46">
        <f t="shared" si="2"/>
        <v>1016.3880188491951</v>
      </c>
      <c r="Y7" s="46">
        <f t="shared" si="2"/>
        <v>1036.7157792261789</v>
      </c>
      <c r="Z7" s="46">
        <f t="shared" si="2"/>
        <v>1057.4500948107025</v>
      </c>
      <c r="AA7" s="46">
        <f t="shared" si="2"/>
        <v>1078.5990967069165</v>
      </c>
      <c r="AB7" s="46">
        <f t="shared" si="2"/>
        <v>1100.1710786410549</v>
      </c>
      <c r="AC7" s="46">
        <f t="shared" si="2"/>
        <v>1122.1745002138759</v>
      </c>
      <c r="AD7" s="46">
        <f t="shared" si="2"/>
        <v>1144.6179902181534</v>
      </c>
      <c r="AE7" s="46">
        <f t="shared" si="2"/>
        <v>1167.5103500225166</v>
      </c>
      <c r="AF7" s="46">
        <f t="shared" si="2"/>
        <v>1190.860557022967</v>
      </c>
      <c r="AG7" s="46">
        <f t="shared" si="2"/>
        <v>1214.6777681634264</v>
      </c>
      <c r="AH7" s="46">
        <f t="shared" si="2"/>
        <v>1238.971323526695</v>
      </c>
      <c r="AI7" s="46">
        <f t="shared" si="2"/>
        <v>1263.7507499972289</v>
      </c>
      <c r="AJ7" s="46">
        <f t="shared" si="2"/>
        <v>1289.0257649971736</v>
      </c>
      <c r="AK7" s="46">
        <f t="shared" si="2"/>
        <v>1314.8062802971172</v>
      </c>
      <c r="AL7" s="46">
        <f t="shared" si="2"/>
        <v>1341.1024059030594</v>
      </c>
      <c r="AM7" s="46">
        <f t="shared" si="2"/>
        <v>1367.9244540211207</v>
      </c>
      <c r="AN7" s="46">
        <f t="shared" si="2"/>
        <v>1395.2829431015432</v>
      </c>
      <c r="AO7" s="46">
        <f t="shared" si="2"/>
        <v>1423.188601963574</v>
      </c>
      <c r="AP7" s="46">
        <f t="shared" si="2"/>
        <v>1451.6523740028456</v>
      </c>
      <c r="AQ7" s="46">
        <f t="shared" si="2"/>
        <v>1480.6854214829025</v>
      </c>
      <c r="AR7" s="46">
        <f t="shared" si="2"/>
        <v>1510.2991299125606</v>
      </c>
      <c r="AS7" s="46">
        <f t="shared" si="2"/>
        <v>1540.5051125108118</v>
      </c>
      <c r="AT7" s="46">
        <f t="shared" si="2"/>
        <v>1571.3152147610281</v>
      </c>
      <c r="AU7" s="46">
        <f t="shared" si="2"/>
        <v>1602.7415190562488</v>
      </c>
      <c r="AV7" s="46">
        <f t="shared" si="2"/>
        <v>1634.7963494373737</v>
      </c>
      <c r="AW7" s="46">
        <f t="shared" si="2"/>
        <v>1667.4922764261212</v>
      </c>
      <c r="AX7" s="46">
        <f t="shared" si="2"/>
        <v>1700.8421219546437</v>
      </c>
      <c r="AY7" s="46">
        <f t="shared" si="2"/>
        <v>1734.8589643937366</v>
      </c>
      <c r="AZ7" s="46">
        <f t="shared" si="2"/>
        <v>1769.5561436816115</v>
      </c>
      <c r="BA7" s="46">
        <f t="shared" si="2"/>
        <v>1804.9472665552437</v>
      </c>
      <c r="BB7" s="46">
        <f t="shared" si="2"/>
        <v>1841.0462118863486</v>
      </c>
      <c r="BC7" s="46">
        <f t="shared" si="2"/>
        <v>1877.8671361240756</v>
      </c>
      <c r="BD7" s="46">
        <f t="shared" si="2"/>
        <v>1915.4244788465571</v>
      </c>
      <c r="BE7" s="46">
        <f t="shared" si="2"/>
        <v>1953.7329684234883</v>
      </c>
      <c r="BF7" s="46">
        <f t="shared" si="2"/>
        <v>1992.8076277919581</v>
      </c>
      <c r="BG7" s="46">
        <f t="shared" si="2"/>
        <v>2032.6637803477972</v>
      </c>
      <c r="BH7" s="46">
        <f t="shared" si="2"/>
        <v>2073.3170559547534</v>
      </c>
      <c r="BI7" s="46">
        <f t="shared" si="2"/>
        <v>2114.7833970738484</v>
      </c>
      <c r="BJ7" s="46">
        <f t="shared" si="2"/>
        <v>2157.0790650153253</v>
      </c>
      <c r="BK7" s="46">
        <f t="shared" si="2"/>
        <v>2200.2206463156317</v>
      </c>
    </row>
    <row r="8" spans="1:63">
      <c r="A8" s="1" t="s">
        <v>43</v>
      </c>
      <c r="B8" s="40" t="s">
        <v>44</v>
      </c>
      <c r="C8" s="5">
        <v>0</v>
      </c>
      <c r="D8" s="45">
        <v>2</v>
      </c>
      <c r="E8" s="45">
        <v>2</v>
      </c>
      <c r="F8" s="45">
        <v>2</v>
      </c>
      <c r="G8" s="45">
        <v>2</v>
      </c>
      <c r="H8" s="45">
        <v>2</v>
      </c>
      <c r="I8" s="45">
        <v>2</v>
      </c>
      <c r="J8" s="45">
        <f t="shared" ref="J8:BK9" si="3">I8</f>
        <v>2</v>
      </c>
      <c r="K8" s="45">
        <f t="shared" si="3"/>
        <v>2</v>
      </c>
      <c r="L8" s="45">
        <f t="shared" si="3"/>
        <v>2</v>
      </c>
      <c r="M8" s="45">
        <f t="shared" si="3"/>
        <v>2</v>
      </c>
      <c r="N8" s="45">
        <f t="shared" si="3"/>
        <v>2</v>
      </c>
      <c r="O8" s="45">
        <f t="shared" si="3"/>
        <v>2</v>
      </c>
      <c r="P8" s="45">
        <f t="shared" si="3"/>
        <v>2</v>
      </c>
      <c r="Q8" s="45">
        <f t="shared" si="3"/>
        <v>2</v>
      </c>
      <c r="R8" s="45">
        <f t="shared" si="3"/>
        <v>2</v>
      </c>
      <c r="S8" s="45">
        <f t="shared" si="3"/>
        <v>2</v>
      </c>
      <c r="T8" s="45">
        <f t="shared" si="3"/>
        <v>2</v>
      </c>
      <c r="U8" s="45">
        <f t="shared" si="3"/>
        <v>2</v>
      </c>
      <c r="V8" s="45">
        <f t="shared" si="3"/>
        <v>2</v>
      </c>
      <c r="W8" s="45">
        <f t="shared" si="3"/>
        <v>2</v>
      </c>
      <c r="X8" s="45">
        <f t="shared" si="3"/>
        <v>2</v>
      </c>
      <c r="Y8" s="45">
        <f t="shared" si="3"/>
        <v>2</v>
      </c>
      <c r="Z8" s="45">
        <f t="shared" si="3"/>
        <v>2</v>
      </c>
      <c r="AA8" s="45">
        <f t="shared" si="3"/>
        <v>2</v>
      </c>
      <c r="AB8" s="45">
        <f t="shared" si="3"/>
        <v>2</v>
      </c>
      <c r="AC8" s="45">
        <f t="shared" si="3"/>
        <v>2</v>
      </c>
      <c r="AD8" s="45">
        <f t="shared" si="3"/>
        <v>2</v>
      </c>
      <c r="AE8" s="45">
        <f t="shared" si="3"/>
        <v>2</v>
      </c>
      <c r="AF8" s="45">
        <f t="shared" si="3"/>
        <v>2</v>
      </c>
      <c r="AG8" s="45">
        <f t="shared" si="3"/>
        <v>2</v>
      </c>
      <c r="AH8" s="45">
        <f t="shared" si="3"/>
        <v>2</v>
      </c>
      <c r="AI8" s="45">
        <f t="shared" si="3"/>
        <v>2</v>
      </c>
      <c r="AJ8" s="45">
        <f t="shared" si="3"/>
        <v>2</v>
      </c>
      <c r="AK8" s="45">
        <f t="shared" si="3"/>
        <v>2</v>
      </c>
      <c r="AL8" s="45">
        <f t="shared" si="3"/>
        <v>2</v>
      </c>
      <c r="AM8" s="45">
        <f t="shared" si="3"/>
        <v>2</v>
      </c>
      <c r="AN8" s="45">
        <f t="shared" si="3"/>
        <v>2</v>
      </c>
      <c r="AO8" s="45">
        <f t="shared" si="3"/>
        <v>2</v>
      </c>
      <c r="AP8" s="45">
        <f t="shared" si="3"/>
        <v>2</v>
      </c>
      <c r="AQ8" s="45">
        <f t="shared" si="3"/>
        <v>2</v>
      </c>
      <c r="AR8" s="45">
        <f t="shared" si="3"/>
        <v>2</v>
      </c>
      <c r="AS8" s="45">
        <f t="shared" si="3"/>
        <v>2</v>
      </c>
      <c r="AT8" s="45">
        <f t="shared" si="3"/>
        <v>2</v>
      </c>
      <c r="AU8" s="45">
        <f t="shared" si="3"/>
        <v>2</v>
      </c>
      <c r="AV8" s="45">
        <f t="shared" si="3"/>
        <v>2</v>
      </c>
      <c r="AW8" s="45">
        <f t="shared" si="3"/>
        <v>2</v>
      </c>
      <c r="AX8" s="45">
        <f t="shared" si="3"/>
        <v>2</v>
      </c>
      <c r="AY8" s="45">
        <f t="shared" si="3"/>
        <v>2</v>
      </c>
      <c r="AZ8" s="45">
        <f t="shared" si="3"/>
        <v>2</v>
      </c>
      <c r="BA8" s="45">
        <f t="shared" si="3"/>
        <v>2</v>
      </c>
      <c r="BB8" s="45">
        <f t="shared" si="3"/>
        <v>2</v>
      </c>
      <c r="BC8" s="45">
        <f t="shared" si="3"/>
        <v>2</v>
      </c>
      <c r="BD8" s="45">
        <f t="shared" si="3"/>
        <v>2</v>
      </c>
      <c r="BE8" s="45">
        <f t="shared" si="3"/>
        <v>2</v>
      </c>
      <c r="BF8" s="45">
        <f t="shared" si="3"/>
        <v>2</v>
      </c>
      <c r="BG8" s="45">
        <f t="shared" si="3"/>
        <v>2</v>
      </c>
      <c r="BH8" s="45">
        <f t="shared" si="3"/>
        <v>2</v>
      </c>
      <c r="BI8" s="45">
        <f t="shared" si="3"/>
        <v>2</v>
      </c>
      <c r="BJ8" s="45">
        <f t="shared" si="3"/>
        <v>2</v>
      </c>
      <c r="BK8" s="45">
        <f t="shared" si="3"/>
        <v>2</v>
      </c>
    </row>
    <row r="9" spans="1:63">
      <c r="A9" s="1" t="s">
        <v>11</v>
      </c>
      <c r="B9" t="s">
        <v>12</v>
      </c>
      <c r="C9" s="5">
        <v>0</v>
      </c>
      <c r="D9" s="46">
        <v>350</v>
      </c>
      <c r="E9" s="46">
        <f t="shared" ref="E9" si="4">D9</f>
        <v>350</v>
      </c>
      <c r="F9" s="46">
        <f t="shared" ref="F9" si="5">E9</f>
        <v>350</v>
      </c>
      <c r="G9" s="46">
        <f t="shared" ref="G9" si="6">F9</f>
        <v>350</v>
      </c>
      <c r="H9" s="46">
        <f t="shared" ref="H9" si="7">G9</f>
        <v>350</v>
      </c>
      <c r="I9" s="46">
        <f t="shared" ref="I9" si="8">H9</f>
        <v>350</v>
      </c>
      <c r="J9" s="46">
        <f t="shared" si="3"/>
        <v>350</v>
      </c>
      <c r="K9" s="46">
        <f t="shared" si="3"/>
        <v>350</v>
      </c>
      <c r="L9" s="46">
        <f t="shared" si="3"/>
        <v>350</v>
      </c>
      <c r="M9" s="46">
        <f t="shared" si="3"/>
        <v>350</v>
      </c>
      <c r="N9" s="46">
        <f t="shared" si="3"/>
        <v>350</v>
      </c>
      <c r="O9" s="46">
        <f t="shared" si="3"/>
        <v>350</v>
      </c>
      <c r="P9" s="46">
        <f t="shared" si="3"/>
        <v>350</v>
      </c>
      <c r="Q9" s="46">
        <f t="shared" si="3"/>
        <v>350</v>
      </c>
      <c r="R9" s="46">
        <f t="shared" si="3"/>
        <v>350</v>
      </c>
      <c r="S9" s="46">
        <f t="shared" ref="S9:BK9" si="9">R9</f>
        <v>350</v>
      </c>
      <c r="T9" s="46">
        <f t="shared" si="9"/>
        <v>350</v>
      </c>
      <c r="U9" s="46">
        <f t="shared" si="9"/>
        <v>350</v>
      </c>
      <c r="V9" s="46">
        <f t="shared" si="9"/>
        <v>350</v>
      </c>
      <c r="W9" s="46">
        <f t="shared" si="9"/>
        <v>350</v>
      </c>
      <c r="X9" s="46">
        <f t="shared" si="9"/>
        <v>350</v>
      </c>
      <c r="Y9" s="46">
        <f t="shared" si="9"/>
        <v>350</v>
      </c>
      <c r="Z9" s="46">
        <f t="shared" si="9"/>
        <v>350</v>
      </c>
      <c r="AA9" s="46">
        <f t="shared" si="9"/>
        <v>350</v>
      </c>
      <c r="AB9" s="46">
        <f t="shared" si="9"/>
        <v>350</v>
      </c>
      <c r="AC9" s="46">
        <f t="shared" si="9"/>
        <v>350</v>
      </c>
      <c r="AD9" s="46">
        <f t="shared" si="9"/>
        <v>350</v>
      </c>
      <c r="AE9" s="46">
        <f t="shared" si="9"/>
        <v>350</v>
      </c>
      <c r="AF9" s="46">
        <f t="shared" si="9"/>
        <v>350</v>
      </c>
      <c r="AG9" s="46">
        <f t="shared" si="9"/>
        <v>350</v>
      </c>
      <c r="AH9" s="46">
        <f t="shared" si="9"/>
        <v>350</v>
      </c>
      <c r="AI9" s="46">
        <f t="shared" si="9"/>
        <v>350</v>
      </c>
      <c r="AJ9" s="46">
        <f t="shared" si="9"/>
        <v>350</v>
      </c>
      <c r="AK9" s="46">
        <f t="shared" si="9"/>
        <v>350</v>
      </c>
      <c r="AL9" s="46">
        <f t="shared" si="9"/>
        <v>350</v>
      </c>
      <c r="AM9" s="46">
        <f t="shared" si="9"/>
        <v>350</v>
      </c>
      <c r="AN9" s="46">
        <f t="shared" si="9"/>
        <v>350</v>
      </c>
      <c r="AO9" s="46">
        <f t="shared" si="9"/>
        <v>350</v>
      </c>
      <c r="AP9" s="46">
        <f t="shared" si="9"/>
        <v>350</v>
      </c>
      <c r="AQ9" s="46">
        <f t="shared" si="9"/>
        <v>350</v>
      </c>
      <c r="AR9" s="46">
        <f t="shared" si="9"/>
        <v>350</v>
      </c>
      <c r="AS9" s="46">
        <f t="shared" si="9"/>
        <v>350</v>
      </c>
      <c r="AT9" s="46">
        <f t="shared" si="9"/>
        <v>350</v>
      </c>
      <c r="AU9" s="46">
        <f t="shared" si="9"/>
        <v>350</v>
      </c>
      <c r="AV9" s="46">
        <f t="shared" si="9"/>
        <v>350</v>
      </c>
      <c r="AW9" s="46">
        <f t="shared" si="9"/>
        <v>350</v>
      </c>
      <c r="AX9" s="46">
        <f t="shared" si="9"/>
        <v>350</v>
      </c>
      <c r="AY9" s="46">
        <f t="shared" si="9"/>
        <v>350</v>
      </c>
      <c r="AZ9" s="46">
        <f t="shared" si="9"/>
        <v>350</v>
      </c>
      <c r="BA9" s="46">
        <f t="shared" si="9"/>
        <v>350</v>
      </c>
      <c r="BB9" s="46">
        <f t="shared" si="9"/>
        <v>350</v>
      </c>
      <c r="BC9" s="46">
        <f t="shared" si="9"/>
        <v>350</v>
      </c>
      <c r="BD9" s="46">
        <f t="shared" si="9"/>
        <v>350</v>
      </c>
      <c r="BE9" s="46">
        <f t="shared" si="9"/>
        <v>350</v>
      </c>
      <c r="BF9" s="46">
        <f t="shared" si="9"/>
        <v>350</v>
      </c>
      <c r="BG9" s="46">
        <f t="shared" si="9"/>
        <v>350</v>
      </c>
      <c r="BH9" s="46">
        <f t="shared" si="9"/>
        <v>350</v>
      </c>
      <c r="BI9" s="46">
        <f t="shared" si="9"/>
        <v>350</v>
      </c>
      <c r="BJ9" s="46">
        <f t="shared" si="9"/>
        <v>350</v>
      </c>
      <c r="BK9" s="46">
        <f t="shared" si="9"/>
        <v>350</v>
      </c>
    </row>
    <row r="10" spans="1:63">
      <c r="A10" s="1" t="s">
        <v>53</v>
      </c>
      <c r="B10" t="s">
        <v>10</v>
      </c>
      <c r="C10" s="5">
        <v>0</v>
      </c>
      <c r="D10" s="48">
        <f>D9*24</f>
        <v>8400</v>
      </c>
      <c r="E10" s="48">
        <f t="shared" ref="E10" si="10">E9*24</f>
        <v>8400</v>
      </c>
      <c r="F10" s="48">
        <f t="shared" ref="F10" si="11">F9*24</f>
        <v>8400</v>
      </c>
      <c r="G10" s="48">
        <f t="shared" ref="G10" si="12">G9*24</f>
        <v>8400</v>
      </c>
      <c r="H10" s="48">
        <f t="shared" ref="H10" si="13">H9*24</f>
        <v>8400</v>
      </c>
      <c r="I10" s="48">
        <f t="shared" ref="I10" si="14">I9*24</f>
        <v>8400</v>
      </c>
      <c r="J10" s="48">
        <f t="shared" ref="J10" si="15">J9*24</f>
        <v>8400</v>
      </c>
      <c r="K10" s="48">
        <f t="shared" ref="K10" si="16">K9*24</f>
        <v>8400</v>
      </c>
      <c r="L10" s="48">
        <f t="shared" ref="L10" si="17">L9*24</f>
        <v>8400</v>
      </c>
      <c r="M10" s="48">
        <f t="shared" ref="M10" si="18">M9*24</f>
        <v>8400</v>
      </c>
      <c r="N10" s="48">
        <f t="shared" ref="N10" si="19">N9*24</f>
        <v>8400</v>
      </c>
      <c r="O10" s="48">
        <f t="shared" ref="O10" si="20">O9*24</f>
        <v>8400</v>
      </c>
      <c r="P10" s="48">
        <f t="shared" ref="P10" si="21">P9*24</f>
        <v>8400</v>
      </c>
      <c r="Q10" s="48">
        <f t="shared" ref="Q10" si="22">Q9*24</f>
        <v>8400</v>
      </c>
      <c r="R10" s="48">
        <f t="shared" ref="R10" si="23">R9*24</f>
        <v>8400</v>
      </c>
      <c r="S10" s="48">
        <f t="shared" ref="S10" si="24">S9*24</f>
        <v>8400</v>
      </c>
      <c r="T10" s="48">
        <f t="shared" ref="T10" si="25">T9*24</f>
        <v>8400</v>
      </c>
      <c r="U10" s="48">
        <f t="shared" ref="U10" si="26">U9*24</f>
        <v>8400</v>
      </c>
      <c r="V10" s="48">
        <f t="shared" ref="V10" si="27">V9*24</f>
        <v>8400</v>
      </c>
      <c r="W10" s="48">
        <f t="shared" ref="W10" si="28">W9*24</f>
        <v>8400</v>
      </c>
      <c r="X10" s="48">
        <f t="shared" ref="X10" si="29">X9*24</f>
        <v>8400</v>
      </c>
      <c r="Y10" s="48">
        <f t="shared" ref="Y10" si="30">Y9*24</f>
        <v>8400</v>
      </c>
      <c r="Z10" s="48">
        <f t="shared" ref="Z10" si="31">Z9*24</f>
        <v>8400</v>
      </c>
      <c r="AA10" s="48">
        <f t="shared" ref="AA10" si="32">AA9*24</f>
        <v>8400</v>
      </c>
      <c r="AB10" s="48">
        <f t="shared" ref="AB10" si="33">AB9*24</f>
        <v>8400</v>
      </c>
      <c r="AC10" s="48">
        <f t="shared" ref="AC10" si="34">AC9*24</f>
        <v>8400</v>
      </c>
      <c r="AD10" s="48">
        <f t="shared" ref="AD10" si="35">AD9*24</f>
        <v>8400</v>
      </c>
      <c r="AE10" s="48">
        <f t="shared" ref="AE10" si="36">AE9*24</f>
        <v>8400</v>
      </c>
      <c r="AF10" s="48">
        <f t="shared" ref="AF10" si="37">AF9*24</f>
        <v>8400</v>
      </c>
      <c r="AG10" s="48">
        <f t="shared" ref="AG10" si="38">AG9*24</f>
        <v>8400</v>
      </c>
      <c r="AH10" s="48">
        <f t="shared" ref="AH10" si="39">AH9*24</f>
        <v>8400</v>
      </c>
      <c r="AI10" s="48">
        <f t="shared" ref="AI10" si="40">AI9*24</f>
        <v>8400</v>
      </c>
      <c r="AJ10" s="48">
        <f t="shared" ref="AJ10" si="41">AJ9*24</f>
        <v>8400</v>
      </c>
      <c r="AK10" s="48">
        <f t="shared" ref="AK10" si="42">AK9*24</f>
        <v>8400</v>
      </c>
      <c r="AL10" s="48">
        <f t="shared" ref="AL10" si="43">AL9*24</f>
        <v>8400</v>
      </c>
      <c r="AM10" s="48">
        <f t="shared" ref="AM10" si="44">AM9*24</f>
        <v>8400</v>
      </c>
      <c r="AN10" s="48">
        <f t="shared" ref="AN10" si="45">AN9*24</f>
        <v>8400</v>
      </c>
      <c r="AO10" s="48">
        <f t="shared" ref="AO10" si="46">AO9*24</f>
        <v>8400</v>
      </c>
      <c r="AP10" s="48">
        <f t="shared" ref="AP10" si="47">AP9*24</f>
        <v>8400</v>
      </c>
      <c r="AQ10" s="48">
        <f t="shared" ref="AQ10" si="48">AQ9*24</f>
        <v>8400</v>
      </c>
      <c r="AR10" s="48">
        <f t="shared" ref="AR10" si="49">AR9*24</f>
        <v>8400</v>
      </c>
      <c r="AS10" s="48">
        <f t="shared" ref="AS10" si="50">AS9*24</f>
        <v>8400</v>
      </c>
      <c r="AT10" s="48">
        <f t="shared" ref="AT10" si="51">AT9*24</f>
        <v>8400</v>
      </c>
      <c r="AU10" s="48">
        <f t="shared" ref="AU10" si="52">AU9*24</f>
        <v>8400</v>
      </c>
      <c r="AV10" s="48">
        <f t="shared" ref="AV10" si="53">AV9*24</f>
        <v>8400</v>
      </c>
      <c r="AW10" s="48">
        <f t="shared" ref="AW10" si="54">AW9*24</f>
        <v>8400</v>
      </c>
      <c r="AX10" s="48">
        <f t="shared" ref="AX10" si="55">AX9*24</f>
        <v>8400</v>
      </c>
      <c r="AY10" s="48">
        <f t="shared" ref="AY10" si="56">AY9*24</f>
        <v>8400</v>
      </c>
      <c r="AZ10" s="48">
        <f t="shared" ref="AZ10" si="57">AZ9*24</f>
        <v>8400</v>
      </c>
      <c r="BA10" s="48">
        <f t="shared" ref="BA10" si="58">BA9*24</f>
        <v>8400</v>
      </c>
      <c r="BB10" s="48">
        <f t="shared" ref="BB10" si="59">BB9*24</f>
        <v>8400</v>
      </c>
      <c r="BC10" s="48">
        <f t="shared" ref="BC10" si="60">BC9*24</f>
        <v>8400</v>
      </c>
      <c r="BD10" s="48">
        <f t="shared" ref="BD10" si="61">BD9*24</f>
        <v>8400</v>
      </c>
      <c r="BE10" s="48">
        <f t="shared" ref="BE10" si="62">BE9*24</f>
        <v>8400</v>
      </c>
      <c r="BF10" s="48">
        <f t="shared" ref="BF10" si="63">BF9*24</f>
        <v>8400</v>
      </c>
      <c r="BG10" s="48">
        <f t="shared" ref="BG10" si="64">BG9*24</f>
        <v>8400</v>
      </c>
      <c r="BH10" s="48">
        <f t="shared" ref="BH10" si="65">BH9*24</f>
        <v>8400</v>
      </c>
      <c r="BI10" s="48">
        <f t="shared" ref="BI10" si="66">BI9*24</f>
        <v>8400</v>
      </c>
      <c r="BJ10" s="48">
        <f t="shared" ref="BJ10" si="67">BJ9*24</f>
        <v>8400</v>
      </c>
      <c r="BK10" s="48">
        <f t="shared" ref="BK10" si="68">BK9*24</f>
        <v>8400</v>
      </c>
    </row>
    <row r="11" spans="1:63">
      <c r="A11" s="1" t="s">
        <v>50</v>
      </c>
      <c r="B11" s="42" t="s">
        <v>51</v>
      </c>
      <c r="C11" s="5">
        <v>0</v>
      </c>
      <c r="D11" s="46">
        <v>50</v>
      </c>
      <c r="E11" s="46">
        <f>D11</f>
        <v>50</v>
      </c>
      <c r="F11" s="46">
        <f t="shared" ref="F11:BK11" si="69">E11</f>
        <v>50</v>
      </c>
      <c r="G11" s="46">
        <f t="shared" si="69"/>
        <v>50</v>
      </c>
      <c r="H11" s="46">
        <f t="shared" si="69"/>
        <v>50</v>
      </c>
      <c r="I11" s="46">
        <f t="shared" si="69"/>
        <v>50</v>
      </c>
      <c r="J11" s="46">
        <f t="shared" si="69"/>
        <v>50</v>
      </c>
      <c r="K11" s="46">
        <f t="shared" si="69"/>
        <v>50</v>
      </c>
      <c r="L11" s="46">
        <f t="shared" si="69"/>
        <v>50</v>
      </c>
      <c r="M11" s="46">
        <f t="shared" si="69"/>
        <v>50</v>
      </c>
      <c r="N11" s="46">
        <f t="shared" si="69"/>
        <v>50</v>
      </c>
      <c r="O11" s="46">
        <f t="shared" si="69"/>
        <v>50</v>
      </c>
      <c r="P11" s="46">
        <f t="shared" si="69"/>
        <v>50</v>
      </c>
      <c r="Q11" s="46">
        <f t="shared" si="69"/>
        <v>50</v>
      </c>
      <c r="R11" s="46">
        <f t="shared" si="69"/>
        <v>50</v>
      </c>
      <c r="S11" s="46">
        <f t="shared" si="69"/>
        <v>50</v>
      </c>
      <c r="T11" s="46">
        <f t="shared" si="69"/>
        <v>50</v>
      </c>
      <c r="U11" s="46">
        <f t="shared" si="69"/>
        <v>50</v>
      </c>
      <c r="V11" s="46">
        <f t="shared" si="69"/>
        <v>50</v>
      </c>
      <c r="W11" s="46">
        <f t="shared" si="69"/>
        <v>50</v>
      </c>
      <c r="X11" s="46">
        <f t="shared" si="69"/>
        <v>50</v>
      </c>
      <c r="Y11" s="46">
        <f t="shared" si="69"/>
        <v>50</v>
      </c>
      <c r="Z11" s="46">
        <f t="shared" si="69"/>
        <v>50</v>
      </c>
      <c r="AA11" s="46">
        <f t="shared" si="69"/>
        <v>50</v>
      </c>
      <c r="AB11" s="46">
        <f t="shared" si="69"/>
        <v>50</v>
      </c>
      <c r="AC11" s="46">
        <f t="shared" si="69"/>
        <v>50</v>
      </c>
      <c r="AD11" s="46">
        <f t="shared" si="69"/>
        <v>50</v>
      </c>
      <c r="AE11" s="46">
        <f t="shared" si="69"/>
        <v>50</v>
      </c>
      <c r="AF11" s="46">
        <f t="shared" si="69"/>
        <v>50</v>
      </c>
      <c r="AG11" s="46">
        <f t="shared" si="69"/>
        <v>50</v>
      </c>
      <c r="AH11" s="46">
        <f t="shared" si="69"/>
        <v>50</v>
      </c>
      <c r="AI11" s="46">
        <f t="shared" si="69"/>
        <v>50</v>
      </c>
      <c r="AJ11" s="46">
        <f t="shared" si="69"/>
        <v>50</v>
      </c>
      <c r="AK11" s="46">
        <f t="shared" si="69"/>
        <v>50</v>
      </c>
      <c r="AL11" s="46">
        <f t="shared" si="69"/>
        <v>50</v>
      </c>
      <c r="AM11" s="46">
        <f t="shared" si="69"/>
        <v>50</v>
      </c>
      <c r="AN11" s="46">
        <f t="shared" si="69"/>
        <v>50</v>
      </c>
      <c r="AO11" s="46">
        <f t="shared" si="69"/>
        <v>50</v>
      </c>
      <c r="AP11" s="46">
        <f t="shared" si="69"/>
        <v>50</v>
      </c>
      <c r="AQ11" s="46">
        <f t="shared" si="69"/>
        <v>50</v>
      </c>
      <c r="AR11" s="46">
        <f t="shared" si="69"/>
        <v>50</v>
      </c>
      <c r="AS11" s="46">
        <f t="shared" si="69"/>
        <v>50</v>
      </c>
      <c r="AT11" s="46">
        <f t="shared" si="69"/>
        <v>50</v>
      </c>
      <c r="AU11" s="46">
        <f t="shared" si="69"/>
        <v>50</v>
      </c>
      <c r="AV11" s="46">
        <f t="shared" si="69"/>
        <v>50</v>
      </c>
      <c r="AW11" s="46">
        <f t="shared" si="69"/>
        <v>50</v>
      </c>
      <c r="AX11" s="46">
        <f t="shared" si="69"/>
        <v>50</v>
      </c>
      <c r="AY11" s="46">
        <f t="shared" si="69"/>
        <v>50</v>
      </c>
      <c r="AZ11" s="46">
        <f t="shared" si="69"/>
        <v>50</v>
      </c>
      <c r="BA11" s="46">
        <f t="shared" si="69"/>
        <v>50</v>
      </c>
      <c r="BB11" s="46">
        <f t="shared" si="69"/>
        <v>50</v>
      </c>
      <c r="BC11" s="46">
        <f t="shared" si="69"/>
        <v>50</v>
      </c>
      <c r="BD11" s="46">
        <f t="shared" si="69"/>
        <v>50</v>
      </c>
      <c r="BE11" s="46">
        <f t="shared" si="69"/>
        <v>50</v>
      </c>
      <c r="BF11" s="46">
        <f t="shared" si="69"/>
        <v>50</v>
      </c>
      <c r="BG11" s="46">
        <f t="shared" si="69"/>
        <v>50</v>
      </c>
      <c r="BH11" s="46">
        <f t="shared" si="69"/>
        <v>50</v>
      </c>
      <c r="BI11" s="46">
        <f t="shared" si="69"/>
        <v>50</v>
      </c>
      <c r="BJ11" s="46">
        <f t="shared" si="69"/>
        <v>50</v>
      </c>
      <c r="BK11" s="46">
        <f t="shared" si="69"/>
        <v>50</v>
      </c>
    </row>
    <row r="12" spans="1:63">
      <c r="A12" s="2" t="s">
        <v>57</v>
      </c>
      <c r="B12" s="7" t="s">
        <v>14</v>
      </c>
      <c r="C12" s="8">
        <v>0</v>
      </c>
      <c r="D12" s="49">
        <f>D11*D10*D7/1000</f>
        <v>287280</v>
      </c>
      <c r="E12" s="49">
        <f t="shared" ref="E12:BK12" si="70">E11*E10*E7/1000</f>
        <v>293025.59999999998</v>
      </c>
      <c r="F12" s="49">
        <f t="shared" si="70"/>
        <v>298886.11200000008</v>
      </c>
      <c r="G12" s="49">
        <f t="shared" si="70"/>
        <v>304863.83424000005</v>
      </c>
      <c r="H12" s="49">
        <f t="shared" si="70"/>
        <v>310961.11092480004</v>
      </c>
      <c r="I12" s="49">
        <f t="shared" si="70"/>
        <v>317180.33314329607</v>
      </c>
      <c r="J12" s="49">
        <f t="shared" si="70"/>
        <v>323523.93980616197</v>
      </c>
      <c r="K12" s="49">
        <f t="shared" si="70"/>
        <v>329994.41860228527</v>
      </c>
      <c r="L12" s="49">
        <f t="shared" si="70"/>
        <v>336594.30697433098</v>
      </c>
      <c r="M12" s="49">
        <f t="shared" si="70"/>
        <v>343326.1931138176</v>
      </c>
      <c r="N12" s="49">
        <f t="shared" si="70"/>
        <v>350192.71697609394</v>
      </c>
      <c r="O12" s="49">
        <f t="shared" si="70"/>
        <v>357196.57131561585</v>
      </c>
      <c r="P12" s="49">
        <f t="shared" si="70"/>
        <v>364340.50274192821</v>
      </c>
      <c r="Q12" s="49">
        <f t="shared" si="70"/>
        <v>371627.31279676675</v>
      </c>
      <c r="R12" s="49">
        <f t="shared" si="70"/>
        <v>379059.85905270214</v>
      </c>
      <c r="S12" s="49">
        <f t="shared" si="70"/>
        <v>386641.05623375619</v>
      </c>
      <c r="T12" s="49">
        <f t="shared" si="70"/>
        <v>394373.87735843135</v>
      </c>
      <c r="U12" s="49">
        <f t="shared" si="70"/>
        <v>402261.35490559996</v>
      </c>
      <c r="V12" s="49">
        <f t="shared" si="70"/>
        <v>410306.58200371196</v>
      </c>
      <c r="W12" s="49">
        <f t="shared" si="70"/>
        <v>418512.71364378621</v>
      </c>
      <c r="X12" s="49">
        <f t="shared" si="70"/>
        <v>426882.96791666193</v>
      </c>
      <c r="Y12" s="49">
        <f t="shared" si="70"/>
        <v>435420.62727499515</v>
      </c>
      <c r="Z12" s="49">
        <f t="shared" si="70"/>
        <v>444129.039820495</v>
      </c>
      <c r="AA12" s="49">
        <f t="shared" si="70"/>
        <v>453011.62061690493</v>
      </c>
      <c r="AB12" s="49">
        <f t="shared" si="70"/>
        <v>462071.85302924307</v>
      </c>
      <c r="AC12" s="49">
        <f t="shared" si="70"/>
        <v>471313.2900898279</v>
      </c>
      <c r="AD12" s="49">
        <f t="shared" si="70"/>
        <v>480739.55589162448</v>
      </c>
      <c r="AE12" s="49">
        <f t="shared" si="70"/>
        <v>490354.34700945701</v>
      </c>
      <c r="AF12" s="49">
        <f t="shared" si="70"/>
        <v>500161.43394964613</v>
      </c>
      <c r="AG12" s="49">
        <f t="shared" si="70"/>
        <v>510164.66262863908</v>
      </c>
      <c r="AH12" s="49">
        <f t="shared" si="70"/>
        <v>520367.95588121185</v>
      </c>
      <c r="AI12" s="49">
        <f t="shared" si="70"/>
        <v>530775.31499883614</v>
      </c>
      <c r="AJ12" s="49">
        <f t="shared" si="70"/>
        <v>541390.82129881287</v>
      </c>
      <c r="AK12" s="49">
        <f t="shared" si="70"/>
        <v>552218.63772478921</v>
      </c>
      <c r="AL12" s="49">
        <f t="shared" si="70"/>
        <v>563263.01047928503</v>
      </c>
      <c r="AM12" s="49">
        <f t="shared" si="70"/>
        <v>574528.27068887069</v>
      </c>
      <c r="AN12" s="49">
        <f t="shared" si="70"/>
        <v>586018.83610264817</v>
      </c>
      <c r="AO12" s="49">
        <f t="shared" si="70"/>
        <v>597739.2128247011</v>
      </c>
      <c r="AP12" s="49">
        <f t="shared" si="70"/>
        <v>609693.99708119512</v>
      </c>
      <c r="AQ12" s="49">
        <f t="shared" si="70"/>
        <v>621887.87702281901</v>
      </c>
      <c r="AR12" s="49">
        <f t="shared" si="70"/>
        <v>634325.6345632755</v>
      </c>
      <c r="AS12" s="49">
        <f t="shared" si="70"/>
        <v>647012.14725454093</v>
      </c>
      <c r="AT12" s="49">
        <f t="shared" si="70"/>
        <v>659952.3901996318</v>
      </c>
      <c r="AU12" s="49">
        <f t="shared" si="70"/>
        <v>673151.43800362444</v>
      </c>
      <c r="AV12" s="49">
        <f t="shared" si="70"/>
        <v>686614.46676369687</v>
      </c>
      <c r="AW12" s="49">
        <f t="shared" si="70"/>
        <v>700346.75609897089</v>
      </c>
      <c r="AX12" s="49">
        <f t="shared" si="70"/>
        <v>714353.69122095034</v>
      </c>
      <c r="AY12" s="49">
        <f t="shared" si="70"/>
        <v>728640.76504536939</v>
      </c>
      <c r="AZ12" s="49">
        <f t="shared" si="70"/>
        <v>743213.58034627687</v>
      </c>
      <c r="BA12" s="49">
        <f t="shared" si="70"/>
        <v>758077.85195320239</v>
      </c>
      <c r="BB12" s="49">
        <f t="shared" si="70"/>
        <v>773239.4089922664</v>
      </c>
      <c r="BC12" s="49">
        <f t="shared" si="70"/>
        <v>788704.19717211172</v>
      </c>
      <c r="BD12" s="49">
        <f t="shared" si="70"/>
        <v>804478.28111555392</v>
      </c>
      <c r="BE12" s="49">
        <f t="shared" si="70"/>
        <v>820567.84673786513</v>
      </c>
      <c r="BF12" s="49">
        <f t="shared" si="70"/>
        <v>836979.20367262245</v>
      </c>
      <c r="BG12" s="49">
        <f t="shared" si="70"/>
        <v>853718.78774607484</v>
      </c>
      <c r="BH12" s="49">
        <f t="shared" si="70"/>
        <v>870793.16350099642</v>
      </c>
      <c r="BI12" s="49">
        <f t="shared" si="70"/>
        <v>888209.0267710163</v>
      </c>
      <c r="BJ12" s="49">
        <f t="shared" si="70"/>
        <v>905973.20730643661</v>
      </c>
      <c r="BK12" s="49">
        <f t="shared" si="70"/>
        <v>924092.67145256535</v>
      </c>
    </row>
    <row r="13" spans="1:63">
      <c r="A13" s="1" t="s">
        <v>55</v>
      </c>
      <c r="B13" t="s">
        <v>9</v>
      </c>
      <c r="C13" s="5">
        <v>0</v>
      </c>
      <c r="D13" s="46">
        <v>506</v>
      </c>
      <c r="E13" s="46">
        <f t="shared" ref="E13:BK13" si="71">D13*(1+(E14/100))</f>
        <v>516.12</v>
      </c>
      <c r="F13" s="46">
        <f t="shared" si="71"/>
        <v>526.44240000000002</v>
      </c>
      <c r="G13" s="46">
        <f t="shared" si="71"/>
        <v>536.97124800000006</v>
      </c>
      <c r="H13" s="46">
        <f t="shared" si="71"/>
        <v>547.71067296000012</v>
      </c>
      <c r="I13" s="46">
        <f t="shared" si="71"/>
        <v>558.66488641920012</v>
      </c>
      <c r="J13" s="46">
        <f t="shared" si="71"/>
        <v>569.83818414758412</v>
      </c>
      <c r="K13" s="46">
        <f t="shared" si="71"/>
        <v>581.23494783053582</v>
      </c>
      <c r="L13" s="46">
        <f t="shared" si="71"/>
        <v>592.85964678714652</v>
      </c>
      <c r="M13" s="46">
        <f t="shared" si="71"/>
        <v>604.7168397228894</v>
      </c>
      <c r="N13" s="46">
        <f t="shared" si="71"/>
        <v>616.81117651734723</v>
      </c>
      <c r="O13" s="46">
        <f t="shared" si="71"/>
        <v>629.14740004769419</v>
      </c>
      <c r="P13" s="46">
        <f t="shared" si="71"/>
        <v>641.73034804864812</v>
      </c>
      <c r="Q13" s="46">
        <f t="shared" si="71"/>
        <v>654.56495500962114</v>
      </c>
      <c r="R13" s="46">
        <f t="shared" si="71"/>
        <v>667.65625410981363</v>
      </c>
      <c r="S13" s="46">
        <f t="shared" si="71"/>
        <v>681.00937919200987</v>
      </c>
      <c r="T13" s="46">
        <f t="shared" si="71"/>
        <v>694.62956677585009</v>
      </c>
      <c r="U13" s="46">
        <f t="shared" si="71"/>
        <v>708.52215811136716</v>
      </c>
      <c r="V13" s="46">
        <f t="shared" si="71"/>
        <v>722.69260127359451</v>
      </c>
      <c r="W13" s="46">
        <f t="shared" si="71"/>
        <v>737.14645329906637</v>
      </c>
      <c r="X13" s="46">
        <f t="shared" si="71"/>
        <v>751.88938236504771</v>
      </c>
      <c r="Y13" s="46">
        <f t="shared" si="71"/>
        <v>766.92717001234871</v>
      </c>
      <c r="Z13" s="46">
        <f t="shared" si="71"/>
        <v>782.26571341259569</v>
      </c>
      <c r="AA13" s="46">
        <f t="shared" si="71"/>
        <v>797.91102768084761</v>
      </c>
      <c r="AB13" s="46">
        <f t="shared" si="71"/>
        <v>813.86924823446452</v>
      </c>
      <c r="AC13" s="46">
        <f t="shared" si="71"/>
        <v>830.14663319915383</v>
      </c>
      <c r="AD13" s="46">
        <f t="shared" si="71"/>
        <v>846.74956586313692</v>
      </c>
      <c r="AE13" s="46">
        <f t="shared" si="71"/>
        <v>863.68455718039968</v>
      </c>
      <c r="AF13" s="46">
        <f t="shared" si="71"/>
        <v>880.95824832400774</v>
      </c>
      <c r="AG13" s="46">
        <f t="shared" si="71"/>
        <v>898.57741329048793</v>
      </c>
      <c r="AH13" s="46">
        <f t="shared" si="71"/>
        <v>916.54896155629774</v>
      </c>
      <c r="AI13" s="46">
        <f t="shared" si="71"/>
        <v>934.87994078742372</v>
      </c>
      <c r="AJ13" s="46">
        <f t="shared" si="71"/>
        <v>953.57753960317223</v>
      </c>
      <c r="AK13" s="46">
        <f t="shared" si="71"/>
        <v>972.6490903952357</v>
      </c>
      <c r="AL13" s="46">
        <f t="shared" si="71"/>
        <v>992.10207220314044</v>
      </c>
      <c r="AM13" s="46">
        <f t="shared" si="71"/>
        <v>1011.9441136472033</v>
      </c>
      <c r="AN13" s="46">
        <f t="shared" si="71"/>
        <v>1032.1829959201473</v>
      </c>
      <c r="AO13" s="46">
        <f t="shared" si="71"/>
        <v>1052.8266558385503</v>
      </c>
      <c r="AP13" s="46">
        <f t="shared" si="71"/>
        <v>1073.8831889553214</v>
      </c>
      <c r="AQ13" s="46">
        <f t="shared" si="71"/>
        <v>1095.3608527344279</v>
      </c>
      <c r="AR13" s="46">
        <f t="shared" si="71"/>
        <v>1117.2680697891165</v>
      </c>
      <c r="AS13" s="46">
        <f t="shared" si="71"/>
        <v>1139.6134311848989</v>
      </c>
      <c r="AT13" s="46">
        <f t="shared" si="71"/>
        <v>1162.4056998085969</v>
      </c>
      <c r="AU13" s="46">
        <f t="shared" si="71"/>
        <v>1185.6538138047688</v>
      </c>
      <c r="AV13" s="46">
        <f t="shared" si="71"/>
        <v>1209.3668900808641</v>
      </c>
      <c r="AW13" s="46">
        <f t="shared" si="71"/>
        <v>1233.5542278824814</v>
      </c>
      <c r="AX13" s="46">
        <f t="shared" si="71"/>
        <v>1258.2253124401311</v>
      </c>
      <c r="AY13" s="46">
        <f t="shared" si="71"/>
        <v>1283.3898186889337</v>
      </c>
      <c r="AZ13" s="46">
        <f t="shared" si="71"/>
        <v>1309.0576150627123</v>
      </c>
      <c r="BA13" s="46">
        <f t="shared" si="71"/>
        <v>1335.2387673639666</v>
      </c>
      <c r="BB13" s="46">
        <f t="shared" si="71"/>
        <v>1361.943542711246</v>
      </c>
      <c r="BC13" s="46">
        <f t="shared" si="71"/>
        <v>1389.1824135654708</v>
      </c>
      <c r="BD13" s="46">
        <f t="shared" si="71"/>
        <v>1416.9660618367802</v>
      </c>
      <c r="BE13" s="46">
        <f t="shared" si="71"/>
        <v>1445.3053830735159</v>
      </c>
      <c r="BF13" s="46">
        <f t="shared" si="71"/>
        <v>1474.2114907349862</v>
      </c>
      <c r="BG13" s="46">
        <f t="shared" si="71"/>
        <v>1503.695720549686</v>
      </c>
      <c r="BH13" s="46">
        <f t="shared" si="71"/>
        <v>1533.7696349606797</v>
      </c>
      <c r="BI13" s="46">
        <f t="shared" si="71"/>
        <v>1564.4450276598934</v>
      </c>
      <c r="BJ13" s="46">
        <f t="shared" si="71"/>
        <v>1595.7339282130913</v>
      </c>
      <c r="BK13" s="46">
        <f t="shared" si="71"/>
        <v>1627.6486067773531</v>
      </c>
    </row>
    <row r="14" spans="1:63">
      <c r="A14" s="1" t="s">
        <v>43</v>
      </c>
      <c r="B14" s="40" t="s">
        <v>44</v>
      </c>
      <c r="C14" s="5">
        <v>0</v>
      </c>
      <c r="D14" s="45">
        <v>2</v>
      </c>
      <c r="E14" s="45">
        <f t="shared" ref="E14:T15" si="72">D14</f>
        <v>2</v>
      </c>
      <c r="F14" s="45">
        <f t="shared" si="72"/>
        <v>2</v>
      </c>
      <c r="G14" s="45">
        <f t="shared" si="72"/>
        <v>2</v>
      </c>
      <c r="H14" s="45">
        <v>2</v>
      </c>
      <c r="I14" s="45">
        <v>2</v>
      </c>
      <c r="J14" s="45">
        <f t="shared" si="72"/>
        <v>2</v>
      </c>
      <c r="K14" s="45">
        <f t="shared" si="72"/>
        <v>2</v>
      </c>
      <c r="L14" s="45">
        <f t="shared" si="72"/>
        <v>2</v>
      </c>
      <c r="M14" s="45">
        <f t="shared" si="72"/>
        <v>2</v>
      </c>
      <c r="N14" s="45">
        <f t="shared" si="72"/>
        <v>2</v>
      </c>
      <c r="O14" s="45">
        <f t="shared" si="72"/>
        <v>2</v>
      </c>
      <c r="P14" s="45">
        <f t="shared" si="72"/>
        <v>2</v>
      </c>
      <c r="Q14" s="45">
        <f t="shared" si="72"/>
        <v>2</v>
      </c>
      <c r="R14" s="45">
        <f t="shared" si="72"/>
        <v>2</v>
      </c>
      <c r="S14" s="45">
        <f t="shared" si="72"/>
        <v>2</v>
      </c>
      <c r="T14" s="45">
        <f t="shared" si="72"/>
        <v>2</v>
      </c>
      <c r="U14" s="45">
        <f t="shared" ref="U14:AJ14" si="73">T14</f>
        <v>2</v>
      </c>
      <c r="V14" s="45">
        <f t="shared" si="73"/>
        <v>2</v>
      </c>
      <c r="W14" s="45">
        <f t="shared" si="73"/>
        <v>2</v>
      </c>
      <c r="X14" s="45">
        <f t="shared" si="73"/>
        <v>2</v>
      </c>
      <c r="Y14" s="45">
        <f t="shared" si="73"/>
        <v>2</v>
      </c>
      <c r="Z14" s="45">
        <f t="shared" si="73"/>
        <v>2</v>
      </c>
      <c r="AA14" s="45">
        <f t="shared" si="73"/>
        <v>2</v>
      </c>
      <c r="AB14" s="45">
        <f t="shared" si="73"/>
        <v>2</v>
      </c>
      <c r="AC14" s="45">
        <f t="shared" si="73"/>
        <v>2</v>
      </c>
      <c r="AD14" s="45">
        <f t="shared" si="73"/>
        <v>2</v>
      </c>
      <c r="AE14" s="45">
        <f t="shared" si="73"/>
        <v>2</v>
      </c>
      <c r="AF14" s="45">
        <f t="shared" si="73"/>
        <v>2</v>
      </c>
      <c r="AG14" s="45">
        <f t="shared" si="73"/>
        <v>2</v>
      </c>
      <c r="AH14" s="45">
        <f t="shared" si="73"/>
        <v>2</v>
      </c>
      <c r="AI14" s="45">
        <f t="shared" si="73"/>
        <v>2</v>
      </c>
      <c r="AJ14" s="45">
        <f t="shared" si="73"/>
        <v>2</v>
      </c>
      <c r="AK14" s="45">
        <f t="shared" ref="AK14:AZ14" si="74">AJ14</f>
        <v>2</v>
      </c>
      <c r="AL14" s="45">
        <f t="shared" si="74"/>
        <v>2</v>
      </c>
      <c r="AM14" s="45">
        <f t="shared" si="74"/>
        <v>2</v>
      </c>
      <c r="AN14" s="45">
        <f t="shared" si="74"/>
        <v>2</v>
      </c>
      <c r="AO14" s="45">
        <f t="shared" si="74"/>
        <v>2</v>
      </c>
      <c r="AP14" s="45">
        <f t="shared" si="74"/>
        <v>2</v>
      </c>
      <c r="AQ14" s="45">
        <f t="shared" si="74"/>
        <v>2</v>
      </c>
      <c r="AR14" s="45">
        <f t="shared" si="74"/>
        <v>2</v>
      </c>
      <c r="AS14" s="45">
        <f t="shared" si="74"/>
        <v>2</v>
      </c>
      <c r="AT14" s="45">
        <f t="shared" si="74"/>
        <v>2</v>
      </c>
      <c r="AU14" s="45">
        <f t="shared" si="74"/>
        <v>2</v>
      </c>
      <c r="AV14" s="45">
        <f t="shared" si="74"/>
        <v>2</v>
      </c>
      <c r="AW14" s="45">
        <f t="shared" si="74"/>
        <v>2</v>
      </c>
      <c r="AX14" s="45">
        <f t="shared" si="74"/>
        <v>2</v>
      </c>
      <c r="AY14" s="45">
        <f t="shared" si="74"/>
        <v>2</v>
      </c>
      <c r="AZ14" s="45">
        <f t="shared" si="74"/>
        <v>2</v>
      </c>
      <c r="BA14" s="45">
        <f t="shared" ref="BA14:BK14" si="75">AZ14</f>
        <v>2</v>
      </c>
      <c r="BB14" s="45">
        <f t="shared" si="75"/>
        <v>2</v>
      </c>
      <c r="BC14" s="45">
        <f t="shared" si="75"/>
        <v>2</v>
      </c>
      <c r="BD14" s="45">
        <f t="shared" si="75"/>
        <v>2</v>
      </c>
      <c r="BE14" s="45">
        <f t="shared" si="75"/>
        <v>2</v>
      </c>
      <c r="BF14" s="45">
        <f t="shared" si="75"/>
        <v>2</v>
      </c>
      <c r="BG14" s="45">
        <f t="shared" si="75"/>
        <v>2</v>
      </c>
      <c r="BH14" s="45">
        <f t="shared" si="75"/>
        <v>2</v>
      </c>
      <c r="BI14" s="45">
        <f t="shared" si="75"/>
        <v>2</v>
      </c>
      <c r="BJ14" s="45">
        <f t="shared" si="75"/>
        <v>2</v>
      </c>
      <c r="BK14" s="45">
        <f t="shared" si="75"/>
        <v>2</v>
      </c>
    </row>
    <row r="15" spans="1:63">
      <c r="A15" s="1" t="s">
        <v>11</v>
      </c>
      <c r="B15" t="s">
        <v>12</v>
      </c>
      <c r="C15" s="5">
        <v>0</v>
      </c>
      <c r="D15" s="46">
        <v>350</v>
      </c>
      <c r="E15" s="46">
        <f t="shared" si="72"/>
        <v>350</v>
      </c>
      <c r="F15" s="46">
        <f t="shared" si="72"/>
        <v>350</v>
      </c>
      <c r="G15" s="46">
        <f t="shared" si="72"/>
        <v>350</v>
      </c>
      <c r="H15" s="46">
        <f t="shared" si="72"/>
        <v>350</v>
      </c>
      <c r="I15" s="46">
        <f t="shared" si="72"/>
        <v>350</v>
      </c>
      <c r="J15" s="46">
        <f t="shared" si="72"/>
        <v>350</v>
      </c>
      <c r="K15" s="46">
        <f t="shared" si="72"/>
        <v>350</v>
      </c>
      <c r="L15" s="46">
        <f t="shared" si="72"/>
        <v>350</v>
      </c>
      <c r="M15" s="46">
        <f t="shared" si="72"/>
        <v>350</v>
      </c>
      <c r="N15" s="46">
        <f t="shared" si="72"/>
        <v>350</v>
      </c>
      <c r="O15" s="46">
        <f t="shared" si="72"/>
        <v>350</v>
      </c>
      <c r="P15" s="46">
        <f t="shared" si="72"/>
        <v>350</v>
      </c>
      <c r="Q15" s="46">
        <f t="shared" si="72"/>
        <v>350</v>
      </c>
      <c r="R15" s="46">
        <f t="shared" si="72"/>
        <v>350</v>
      </c>
      <c r="S15" s="46">
        <f t="shared" ref="S15:BK15" si="76">R15</f>
        <v>350</v>
      </c>
      <c r="T15" s="46">
        <f t="shared" si="76"/>
        <v>350</v>
      </c>
      <c r="U15" s="46">
        <f t="shared" si="76"/>
        <v>350</v>
      </c>
      <c r="V15" s="46">
        <f t="shared" si="76"/>
        <v>350</v>
      </c>
      <c r="W15" s="46">
        <f t="shared" si="76"/>
        <v>350</v>
      </c>
      <c r="X15" s="46">
        <f t="shared" si="76"/>
        <v>350</v>
      </c>
      <c r="Y15" s="46">
        <f t="shared" si="76"/>
        <v>350</v>
      </c>
      <c r="Z15" s="46">
        <f t="shared" si="76"/>
        <v>350</v>
      </c>
      <c r="AA15" s="46">
        <f t="shared" si="76"/>
        <v>350</v>
      </c>
      <c r="AB15" s="46">
        <f t="shared" si="76"/>
        <v>350</v>
      </c>
      <c r="AC15" s="46">
        <f t="shared" si="76"/>
        <v>350</v>
      </c>
      <c r="AD15" s="46">
        <f t="shared" si="76"/>
        <v>350</v>
      </c>
      <c r="AE15" s="46">
        <f t="shared" si="76"/>
        <v>350</v>
      </c>
      <c r="AF15" s="46">
        <f t="shared" si="76"/>
        <v>350</v>
      </c>
      <c r="AG15" s="46">
        <f t="shared" si="76"/>
        <v>350</v>
      </c>
      <c r="AH15" s="46">
        <f t="shared" si="76"/>
        <v>350</v>
      </c>
      <c r="AI15" s="46">
        <f t="shared" si="76"/>
        <v>350</v>
      </c>
      <c r="AJ15" s="46">
        <f t="shared" si="76"/>
        <v>350</v>
      </c>
      <c r="AK15" s="46">
        <f t="shared" si="76"/>
        <v>350</v>
      </c>
      <c r="AL15" s="46">
        <f t="shared" si="76"/>
        <v>350</v>
      </c>
      <c r="AM15" s="46">
        <f t="shared" si="76"/>
        <v>350</v>
      </c>
      <c r="AN15" s="46">
        <f t="shared" si="76"/>
        <v>350</v>
      </c>
      <c r="AO15" s="46">
        <f t="shared" si="76"/>
        <v>350</v>
      </c>
      <c r="AP15" s="46">
        <f t="shared" si="76"/>
        <v>350</v>
      </c>
      <c r="AQ15" s="46">
        <f t="shared" si="76"/>
        <v>350</v>
      </c>
      <c r="AR15" s="46">
        <f t="shared" si="76"/>
        <v>350</v>
      </c>
      <c r="AS15" s="46">
        <f t="shared" si="76"/>
        <v>350</v>
      </c>
      <c r="AT15" s="46">
        <f t="shared" si="76"/>
        <v>350</v>
      </c>
      <c r="AU15" s="46">
        <f t="shared" si="76"/>
        <v>350</v>
      </c>
      <c r="AV15" s="46">
        <f t="shared" si="76"/>
        <v>350</v>
      </c>
      <c r="AW15" s="46">
        <f t="shared" si="76"/>
        <v>350</v>
      </c>
      <c r="AX15" s="46">
        <f t="shared" si="76"/>
        <v>350</v>
      </c>
      <c r="AY15" s="46">
        <f t="shared" si="76"/>
        <v>350</v>
      </c>
      <c r="AZ15" s="46">
        <f t="shared" si="76"/>
        <v>350</v>
      </c>
      <c r="BA15" s="46">
        <f t="shared" si="76"/>
        <v>350</v>
      </c>
      <c r="BB15" s="46">
        <f t="shared" si="76"/>
        <v>350</v>
      </c>
      <c r="BC15" s="46">
        <f t="shared" si="76"/>
        <v>350</v>
      </c>
      <c r="BD15" s="46">
        <f t="shared" si="76"/>
        <v>350</v>
      </c>
      <c r="BE15" s="46">
        <f t="shared" si="76"/>
        <v>350</v>
      </c>
      <c r="BF15" s="46">
        <f t="shared" si="76"/>
        <v>350</v>
      </c>
      <c r="BG15" s="46">
        <f t="shared" si="76"/>
        <v>350</v>
      </c>
      <c r="BH15" s="46">
        <f t="shared" si="76"/>
        <v>350</v>
      </c>
      <c r="BI15" s="46">
        <f t="shared" si="76"/>
        <v>350</v>
      </c>
      <c r="BJ15" s="46">
        <f t="shared" si="76"/>
        <v>350</v>
      </c>
      <c r="BK15" s="46">
        <f t="shared" si="76"/>
        <v>350</v>
      </c>
    </row>
    <row r="16" spans="1:63">
      <c r="A16" s="1" t="s">
        <v>53</v>
      </c>
      <c r="B16" t="s">
        <v>10</v>
      </c>
      <c r="C16" s="5">
        <v>0</v>
      </c>
      <c r="D16" s="48">
        <f>D15*24</f>
        <v>8400</v>
      </c>
      <c r="E16" s="48">
        <f t="shared" ref="E16:BK16" si="77">E15*24</f>
        <v>8400</v>
      </c>
      <c r="F16" s="48">
        <f t="shared" si="77"/>
        <v>8400</v>
      </c>
      <c r="G16" s="48">
        <f t="shared" si="77"/>
        <v>8400</v>
      </c>
      <c r="H16" s="48">
        <f t="shared" si="77"/>
        <v>8400</v>
      </c>
      <c r="I16" s="48">
        <f t="shared" si="77"/>
        <v>8400</v>
      </c>
      <c r="J16" s="48">
        <f t="shared" si="77"/>
        <v>8400</v>
      </c>
      <c r="K16" s="48">
        <f t="shared" si="77"/>
        <v>8400</v>
      </c>
      <c r="L16" s="48">
        <f t="shared" si="77"/>
        <v>8400</v>
      </c>
      <c r="M16" s="48">
        <f t="shared" si="77"/>
        <v>8400</v>
      </c>
      <c r="N16" s="48">
        <f t="shared" si="77"/>
        <v>8400</v>
      </c>
      <c r="O16" s="48">
        <f t="shared" si="77"/>
        <v>8400</v>
      </c>
      <c r="P16" s="48">
        <f t="shared" si="77"/>
        <v>8400</v>
      </c>
      <c r="Q16" s="48">
        <f t="shared" si="77"/>
        <v>8400</v>
      </c>
      <c r="R16" s="48">
        <f t="shared" si="77"/>
        <v>8400</v>
      </c>
      <c r="S16" s="48">
        <f t="shared" si="77"/>
        <v>8400</v>
      </c>
      <c r="T16" s="48">
        <f t="shared" si="77"/>
        <v>8400</v>
      </c>
      <c r="U16" s="48">
        <f t="shared" si="77"/>
        <v>8400</v>
      </c>
      <c r="V16" s="48">
        <f t="shared" si="77"/>
        <v>8400</v>
      </c>
      <c r="W16" s="48">
        <f t="shared" si="77"/>
        <v>8400</v>
      </c>
      <c r="X16" s="48">
        <f t="shared" si="77"/>
        <v>8400</v>
      </c>
      <c r="Y16" s="48">
        <f t="shared" si="77"/>
        <v>8400</v>
      </c>
      <c r="Z16" s="48">
        <f t="shared" si="77"/>
        <v>8400</v>
      </c>
      <c r="AA16" s="48">
        <f t="shared" si="77"/>
        <v>8400</v>
      </c>
      <c r="AB16" s="48">
        <f t="shared" si="77"/>
        <v>8400</v>
      </c>
      <c r="AC16" s="48">
        <f t="shared" si="77"/>
        <v>8400</v>
      </c>
      <c r="AD16" s="48">
        <f t="shared" si="77"/>
        <v>8400</v>
      </c>
      <c r="AE16" s="48">
        <f t="shared" si="77"/>
        <v>8400</v>
      </c>
      <c r="AF16" s="48">
        <f t="shared" si="77"/>
        <v>8400</v>
      </c>
      <c r="AG16" s="48">
        <f t="shared" si="77"/>
        <v>8400</v>
      </c>
      <c r="AH16" s="48">
        <f t="shared" si="77"/>
        <v>8400</v>
      </c>
      <c r="AI16" s="48">
        <f t="shared" si="77"/>
        <v>8400</v>
      </c>
      <c r="AJ16" s="48">
        <f t="shared" si="77"/>
        <v>8400</v>
      </c>
      <c r="AK16" s="48">
        <f t="shared" si="77"/>
        <v>8400</v>
      </c>
      <c r="AL16" s="48">
        <f t="shared" si="77"/>
        <v>8400</v>
      </c>
      <c r="AM16" s="48">
        <f t="shared" si="77"/>
        <v>8400</v>
      </c>
      <c r="AN16" s="48">
        <f t="shared" si="77"/>
        <v>8400</v>
      </c>
      <c r="AO16" s="48">
        <f t="shared" si="77"/>
        <v>8400</v>
      </c>
      <c r="AP16" s="48">
        <f t="shared" si="77"/>
        <v>8400</v>
      </c>
      <c r="AQ16" s="48">
        <f t="shared" si="77"/>
        <v>8400</v>
      </c>
      <c r="AR16" s="48">
        <f t="shared" si="77"/>
        <v>8400</v>
      </c>
      <c r="AS16" s="48">
        <f t="shared" si="77"/>
        <v>8400</v>
      </c>
      <c r="AT16" s="48">
        <f t="shared" si="77"/>
        <v>8400</v>
      </c>
      <c r="AU16" s="48">
        <f t="shared" si="77"/>
        <v>8400</v>
      </c>
      <c r="AV16" s="48">
        <f t="shared" si="77"/>
        <v>8400</v>
      </c>
      <c r="AW16" s="48">
        <f t="shared" si="77"/>
        <v>8400</v>
      </c>
      <c r="AX16" s="48">
        <f t="shared" si="77"/>
        <v>8400</v>
      </c>
      <c r="AY16" s="48">
        <f t="shared" si="77"/>
        <v>8400</v>
      </c>
      <c r="AZ16" s="48">
        <f t="shared" si="77"/>
        <v>8400</v>
      </c>
      <c r="BA16" s="48">
        <f t="shared" si="77"/>
        <v>8400</v>
      </c>
      <c r="BB16" s="48">
        <f t="shared" si="77"/>
        <v>8400</v>
      </c>
      <c r="BC16" s="48">
        <f t="shared" si="77"/>
        <v>8400</v>
      </c>
      <c r="BD16" s="48">
        <f t="shared" si="77"/>
        <v>8400</v>
      </c>
      <c r="BE16" s="48">
        <f t="shared" si="77"/>
        <v>8400</v>
      </c>
      <c r="BF16" s="48">
        <f t="shared" si="77"/>
        <v>8400</v>
      </c>
      <c r="BG16" s="48">
        <f t="shared" si="77"/>
        <v>8400</v>
      </c>
      <c r="BH16" s="48">
        <f t="shared" si="77"/>
        <v>8400</v>
      </c>
      <c r="BI16" s="48">
        <f t="shared" si="77"/>
        <v>8400</v>
      </c>
      <c r="BJ16" s="48">
        <f t="shared" si="77"/>
        <v>8400</v>
      </c>
      <c r="BK16" s="48">
        <f t="shared" si="77"/>
        <v>8400</v>
      </c>
    </row>
    <row r="17" spans="1:63">
      <c r="A17" s="1" t="s">
        <v>50</v>
      </c>
      <c r="B17" t="s">
        <v>51</v>
      </c>
      <c r="C17" s="5">
        <v>0</v>
      </c>
      <c r="D17" s="46">
        <v>150</v>
      </c>
      <c r="E17" s="46">
        <v>150</v>
      </c>
      <c r="F17" s="46">
        <v>150</v>
      </c>
      <c r="G17" s="46">
        <v>150</v>
      </c>
      <c r="H17" s="46">
        <v>150</v>
      </c>
      <c r="I17" s="46">
        <v>155</v>
      </c>
      <c r="J17" s="46">
        <v>160</v>
      </c>
      <c r="K17" s="46">
        <v>165</v>
      </c>
      <c r="L17" s="46">
        <v>170</v>
      </c>
      <c r="M17" s="46">
        <v>175</v>
      </c>
      <c r="N17" s="46">
        <v>180</v>
      </c>
      <c r="O17" s="46">
        <v>185</v>
      </c>
      <c r="P17" s="46">
        <v>190</v>
      </c>
      <c r="Q17" s="46">
        <v>195</v>
      </c>
      <c r="R17" s="46">
        <v>200</v>
      </c>
      <c r="S17" s="46">
        <v>200</v>
      </c>
      <c r="T17" s="46">
        <v>200</v>
      </c>
      <c r="U17" s="46">
        <v>200</v>
      </c>
      <c r="V17" s="46">
        <v>200</v>
      </c>
      <c r="W17" s="46">
        <v>200</v>
      </c>
      <c r="X17" s="46">
        <v>200</v>
      </c>
      <c r="Y17" s="46">
        <v>200</v>
      </c>
      <c r="Z17" s="46">
        <v>200</v>
      </c>
      <c r="AA17" s="46">
        <v>200</v>
      </c>
      <c r="AB17" s="46">
        <v>200</v>
      </c>
      <c r="AC17" s="46">
        <v>200</v>
      </c>
      <c r="AD17" s="46">
        <v>200</v>
      </c>
      <c r="AE17" s="46">
        <v>200</v>
      </c>
      <c r="AF17" s="46">
        <v>200</v>
      </c>
      <c r="AG17" s="46">
        <v>200</v>
      </c>
      <c r="AH17" s="46">
        <v>200</v>
      </c>
      <c r="AI17" s="46">
        <v>200</v>
      </c>
      <c r="AJ17" s="46">
        <v>200</v>
      </c>
      <c r="AK17" s="46">
        <v>200</v>
      </c>
      <c r="AL17" s="46">
        <v>200</v>
      </c>
      <c r="AM17" s="46">
        <v>200</v>
      </c>
      <c r="AN17" s="46">
        <v>200</v>
      </c>
      <c r="AO17" s="46">
        <v>200</v>
      </c>
      <c r="AP17" s="46">
        <v>200</v>
      </c>
      <c r="AQ17" s="46">
        <v>200</v>
      </c>
      <c r="AR17" s="46">
        <v>200</v>
      </c>
      <c r="AS17" s="46">
        <v>200</v>
      </c>
      <c r="AT17" s="46">
        <v>200</v>
      </c>
      <c r="AU17" s="46">
        <v>200</v>
      </c>
      <c r="AV17" s="46">
        <v>200</v>
      </c>
      <c r="AW17" s="46">
        <v>200</v>
      </c>
      <c r="AX17" s="46">
        <v>200</v>
      </c>
      <c r="AY17" s="46">
        <v>200</v>
      </c>
      <c r="AZ17" s="46">
        <v>200</v>
      </c>
      <c r="BA17" s="46">
        <v>200</v>
      </c>
      <c r="BB17" s="46">
        <v>200</v>
      </c>
      <c r="BC17" s="46">
        <v>200</v>
      </c>
      <c r="BD17" s="46">
        <v>200</v>
      </c>
      <c r="BE17" s="46">
        <v>200</v>
      </c>
      <c r="BF17" s="46">
        <v>200</v>
      </c>
      <c r="BG17" s="46">
        <v>200</v>
      </c>
      <c r="BH17" s="46">
        <v>200</v>
      </c>
      <c r="BI17" s="46">
        <v>200</v>
      </c>
      <c r="BJ17" s="46">
        <v>200</v>
      </c>
      <c r="BK17" s="46">
        <v>200</v>
      </c>
    </row>
    <row r="18" spans="1:63">
      <c r="A18" s="2" t="s">
        <v>54</v>
      </c>
      <c r="B18" s="7" t="s">
        <v>14</v>
      </c>
      <c r="C18" s="8">
        <v>0</v>
      </c>
      <c r="D18" s="49">
        <f>D17*D16*D13/1000</f>
        <v>637560</v>
      </c>
      <c r="E18" s="49">
        <f t="shared" ref="E18:BK18" si="78">E17*E16*E13/1000</f>
        <v>650311.19999999995</v>
      </c>
      <c r="F18" s="49">
        <f t="shared" si="78"/>
        <v>663317.424</v>
      </c>
      <c r="G18" s="49">
        <f t="shared" si="78"/>
        <v>676583.77248000004</v>
      </c>
      <c r="H18" s="49">
        <f t="shared" si="78"/>
        <v>690115.44792960014</v>
      </c>
      <c r="I18" s="49">
        <f t="shared" si="78"/>
        <v>727381.6821177986</v>
      </c>
      <c r="J18" s="49">
        <f t="shared" si="78"/>
        <v>765862.5194943531</v>
      </c>
      <c r="K18" s="49">
        <f t="shared" si="78"/>
        <v>805591.63769312261</v>
      </c>
      <c r="L18" s="49">
        <f t="shared" si="78"/>
        <v>846603.57561204513</v>
      </c>
      <c r="M18" s="49">
        <f t="shared" si="78"/>
        <v>888933.75439264742</v>
      </c>
      <c r="N18" s="49">
        <f t="shared" si="78"/>
        <v>932618.49889422907</v>
      </c>
      <c r="O18" s="49">
        <f t="shared" si="78"/>
        <v>977695.05967411678</v>
      </c>
      <c r="P18" s="49">
        <f t="shared" si="78"/>
        <v>1024201.6354856425</v>
      </c>
      <c r="Q18" s="49">
        <f t="shared" si="78"/>
        <v>1072177.3963057594</v>
      </c>
      <c r="R18" s="49">
        <f t="shared" si="78"/>
        <v>1121662.5069044868</v>
      </c>
      <c r="S18" s="49">
        <f t="shared" si="78"/>
        <v>1144095.7570425766</v>
      </c>
      <c r="T18" s="49">
        <f t="shared" si="78"/>
        <v>1166977.672183428</v>
      </c>
      <c r="U18" s="49">
        <f t="shared" si="78"/>
        <v>1190317.2256270968</v>
      </c>
      <c r="V18" s="49">
        <f t="shared" si="78"/>
        <v>1214123.5701396386</v>
      </c>
      <c r="W18" s="49">
        <f t="shared" si="78"/>
        <v>1238406.0415424316</v>
      </c>
      <c r="X18" s="49">
        <f t="shared" si="78"/>
        <v>1263174.1623732802</v>
      </c>
      <c r="Y18" s="49">
        <f t="shared" si="78"/>
        <v>1288437.6456207458</v>
      </c>
      <c r="Z18" s="49">
        <f t="shared" si="78"/>
        <v>1314206.3985331608</v>
      </c>
      <c r="AA18" s="49">
        <f t="shared" si="78"/>
        <v>1340490.5265038239</v>
      </c>
      <c r="AB18" s="49">
        <f t="shared" si="78"/>
        <v>1367300.3370339004</v>
      </c>
      <c r="AC18" s="49">
        <f t="shared" si="78"/>
        <v>1394646.3437745783</v>
      </c>
      <c r="AD18" s="49">
        <f t="shared" si="78"/>
        <v>1422539.2706500699</v>
      </c>
      <c r="AE18" s="49">
        <f t="shared" si="78"/>
        <v>1450990.0560630716</v>
      </c>
      <c r="AF18" s="49">
        <f t="shared" si="78"/>
        <v>1480009.857184333</v>
      </c>
      <c r="AG18" s="49">
        <f t="shared" si="78"/>
        <v>1509610.0543280197</v>
      </c>
      <c r="AH18" s="49">
        <f t="shared" si="78"/>
        <v>1539802.25541458</v>
      </c>
      <c r="AI18" s="49">
        <f t="shared" si="78"/>
        <v>1570598.3005228718</v>
      </c>
      <c r="AJ18" s="49">
        <f t="shared" si="78"/>
        <v>1602010.2665333292</v>
      </c>
      <c r="AK18" s="49">
        <f t="shared" si="78"/>
        <v>1634050.471863996</v>
      </c>
      <c r="AL18" s="49">
        <f t="shared" si="78"/>
        <v>1666731.481301276</v>
      </c>
      <c r="AM18" s="49">
        <f t="shared" si="78"/>
        <v>1700066.1109273015</v>
      </c>
      <c r="AN18" s="49">
        <f t="shared" si="78"/>
        <v>1734067.4331458474</v>
      </c>
      <c r="AO18" s="49">
        <f t="shared" si="78"/>
        <v>1768748.7818087644</v>
      </c>
      <c r="AP18" s="49">
        <f t="shared" si="78"/>
        <v>1804123.75744494</v>
      </c>
      <c r="AQ18" s="49">
        <f t="shared" si="78"/>
        <v>1840206.2325938388</v>
      </c>
      <c r="AR18" s="49">
        <f t="shared" si="78"/>
        <v>1877010.3572457156</v>
      </c>
      <c r="AS18" s="49">
        <f t="shared" si="78"/>
        <v>1914550.5643906302</v>
      </c>
      <c r="AT18" s="49">
        <f t="shared" si="78"/>
        <v>1952841.5756784426</v>
      </c>
      <c r="AU18" s="49">
        <f t="shared" si="78"/>
        <v>1991898.4071920116</v>
      </c>
      <c r="AV18" s="49">
        <f t="shared" si="78"/>
        <v>2031736.3753358517</v>
      </c>
      <c r="AW18" s="49">
        <f t="shared" si="78"/>
        <v>2072371.1028425689</v>
      </c>
      <c r="AX18" s="49">
        <f t="shared" si="78"/>
        <v>2113818.5248994203</v>
      </c>
      <c r="AY18" s="49">
        <f t="shared" si="78"/>
        <v>2156094.8953974084</v>
      </c>
      <c r="AZ18" s="49">
        <f t="shared" si="78"/>
        <v>2199216.7933053565</v>
      </c>
      <c r="BA18" s="49">
        <f t="shared" si="78"/>
        <v>2243201.1291714641</v>
      </c>
      <c r="BB18" s="49">
        <f t="shared" si="78"/>
        <v>2288065.1517548934</v>
      </c>
      <c r="BC18" s="49">
        <f t="shared" si="78"/>
        <v>2333826.454789991</v>
      </c>
      <c r="BD18" s="49">
        <f t="shared" si="78"/>
        <v>2380502.9838857907</v>
      </c>
      <c r="BE18" s="49">
        <f t="shared" si="78"/>
        <v>2428113.0435635066</v>
      </c>
      <c r="BF18" s="49">
        <f t="shared" si="78"/>
        <v>2476675.3044347768</v>
      </c>
      <c r="BG18" s="49">
        <f t="shared" si="78"/>
        <v>2526208.8105234723</v>
      </c>
      <c r="BH18" s="49">
        <f t="shared" si="78"/>
        <v>2576732.9867339418</v>
      </c>
      <c r="BI18" s="49">
        <f t="shared" si="78"/>
        <v>2628267.6464686207</v>
      </c>
      <c r="BJ18" s="49">
        <f t="shared" si="78"/>
        <v>2680832.9993979936</v>
      </c>
      <c r="BK18" s="49">
        <f t="shared" si="78"/>
        <v>2734449.6593859531</v>
      </c>
    </row>
    <row r="19" spans="1:63" s="32" customFormat="1">
      <c r="A19" s="33" t="s">
        <v>38</v>
      </c>
      <c r="B19" s="32" t="s">
        <v>9</v>
      </c>
      <c r="C19" s="20">
        <v>0</v>
      </c>
      <c r="D19" s="50">
        <v>1200</v>
      </c>
      <c r="E19" s="50">
        <f t="shared" ref="E19:BK19" si="79">D19*(1+(E20/100))</f>
        <v>1224</v>
      </c>
      <c r="F19" s="50">
        <f t="shared" si="79"/>
        <v>1248.48</v>
      </c>
      <c r="G19" s="50">
        <f t="shared" si="79"/>
        <v>1273.4496000000001</v>
      </c>
      <c r="H19" s="50">
        <f t="shared" si="79"/>
        <v>1298.9185920000002</v>
      </c>
      <c r="I19" s="50">
        <f t="shared" si="79"/>
        <v>1324.8969638400004</v>
      </c>
      <c r="J19" s="50">
        <f t="shared" si="79"/>
        <v>1351.3949031168004</v>
      </c>
      <c r="K19" s="50">
        <f t="shared" si="79"/>
        <v>1378.4228011791365</v>
      </c>
      <c r="L19" s="50">
        <f t="shared" si="79"/>
        <v>1405.9912572027192</v>
      </c>
      <c r="M19" s="50">
        <f t="shared" si="79"/>
        <v>1434.1110823467736</v>
      </c>
      <c r="N19" s="50">
        <f t="shared" si="79"/>
        <v>1462.7933039937091</v>
      </c>
      <c r="O19" s="50">
        <f t="shared" si="79"/>
        <v>1492.0491700735834</v>
      </c>
      <c r="P19" s="50">
        <f t="shared" si="79"/>
        <v>1521.8901534750551</v>
      </c>
      <c r="Q19" s="50">
        <f t="shared" si="79"/>
        <v>1552.3279565445562</v>
      </c>
      <c r="R19" s="50">
        <f t="shared" si="79"/>
        <v>1583.3745156754474</v>
      </c>
      <c r="S19" s="50">
        <f t="shared" si="79"/>
        <v>1615.0420059889564</v>
      </c>
      <c r="T19" s="50">
        <f t="shared" si="79"/>
        <v>1647.3428461087356</v>
      </c>
      <c r="U19" s="50">
        <f t="shared" si="79"/>
        <v>1680.2897030309102</v>
      </c>
      <c r="V19" s="50">
        <f t="shared" si="79"/>
        <v>1713.8954970915286</v>
      </c>
      <c r="W19" s="50">
        <f t="shared" si="79"/>
        <v>1748.1734070333591</v>
      </c>
      <c r="X19" s="50">
        <f t="shared" si="79"/>
        <v>1748.1734070333591</v>
      </c>
      <c r="Y19" s="50">
        <f t="shared" si="79"/>
        <v>1748.1734070333591</v>
      </c>
      <c r="Z19" s="50">
        <f t="shared" si="79"/>
        <v>1748.1734070333591</v>
      </c>
      <c r="AA19" s="50">
        <f t="shared" si="79"/>
        <v>1748.1734070333591</v>
      </c>
      <c r="AB19" s="50">
        <f t="shared" si="79"/>
        <v>1748.1734070333591</v>
      </c>
      <c r="AC19" s="50">
        <f t="shared" si="79"/>
        <v>1748.1734070333591</v>
      </c>
      <c r="AD19" s="50">
        <f t="shared" si="79"/>
        <v>1748.1734070333591</v>
      </c>
      <c r="AE19" s="50">
        <f t="shared" si="79"/>
        <v>1748.1734070333591</v>
      </c>
      <c r="AF19" s="50">
        <f t="shared" si="79"/>
        <v>1748.1734070333591</v>
      </c>
      <c r="AG19" s="50">
        <f t="shared" si="79"/>
        <v>1748.1734070333591</v>
      </c>
      <c r="AH19" s="50">
        <f t="shared" si="79"/>
        <v>1748.1734070333591</v>
      </c>
      <c r="AI19" s="50">
        <f t="shared" si="79"/>
        <v>1748.1734070333591</v>
      </c>
      <c r="AJ19" s="50">
        <f t="shared" si="79"/>
        <v>1748.1734070333591</v>
      </c>
      <c r="AK19" s="50">
        <f t="shared" si="79"/>
        <v>1748.1734070333591</v>
      </c>
      <c r="AL19" s="50">
        <f t="shared" si="79"/>
        <v>1748.1734070333591</v>
      </c>
      <c r="AM19" s="50">
        <f t="shared" si="79"/>
        <v>1748.1734070333591</v>
      </c>
      <c r="AN19" s="50">
        <f t="shared" si="79"/>
        <v>1748.1734070333591</v>
      </c>
      <c r="AO19" s="50">
        <f t="shared" si="79"/>
        <v>1748.1734070333591</v>
      </c>
      <c r="AP19" s="50">
        <f t="shared" si="79"/>
        <v>1748.1734070333591</v>
      </c>
      <c r="AQ19" s="50">
        <f t="shared" si="79"/>
        <v>1748.1734070333591</v>
      </c>
      <c r="AR19" s="50">
        <f t="shared" si="79"/>
        <v>1748.1734070333591</v>
      </c>
      <c r="AS19" s="50">
        <f t="shared" si="79"/>
        <v>1748.1734070333591</v>
      </c>
      <c r="AT19" s="50">
        <f t="shared" si="79"/>
        <v>1748.1734070333591</v>
      </c>
      <c r="AU19" s="50">
        <f t="shared" si="79"/>
        <v>1748.1734070333591</v>
      </c>
      <c r="AV19" s="50">
        <f t="shared" si="79"/>
        <v>1748.1734070333591</v>
      </c>
      <c r="AW19" s="50">
        <f t="shared" si="79"/>
        <v>1748.1734070333591</v>
      </c>
      <c r="AX19" s="50">
        <f t="shared" si="79"/>
        <v>1748.1734070333591</v>
      </c>
      <c r="AY19" s="50">
        <f t="shared" si="79"/>
        <v>1748.1734070333591</v>
      </c>
      <c r="AZ19" s="50">
        <f t="shared" si="79"/>
        <v>1748.1734070333591</v>
      </c>
      <c r="BA19" s="50">
        <f t="shared" si="79"/>
        <v>1748.1734070333591</v>
      </c>
      <c r="BB19" s="50">
        <f t="shared" si="79"/>
        <v>1748.1734070333591</v>
      </c>
      <c r="BC19" s="50">
        <f t="shared" si="79"/>
        <v>1748.1734070333591</v>
      </c>
      <c r="BD19" s="50">
        <f t="shared" si="79"/>
        <v>1748.1734070333591</v>
      </c>
      <c r="BE19" s="50">
        <f t="shared" si="79"/>
        <v>1748.1734070333591</v>
      </c>
      <c r="BF19" s="50">
        <f t="shared" si="79"/>
        <v>1748.1734070333591</v>
      </c>
      <c r="BG19" s="50">
        <f t="shared" si="79"/>
        <v>1748.1734070333591</v>
      </c>
      <c r="BH19" s="50">
        <f t="shared" si="79"/>
        <v>1748.1734070333591</v>
      </c>
      <c r="BI19" s="50">
        <f t="shared" si="79"/>
        <v>1748.1734070333591</v>
      </c>
      <c r="BJ19" s="50">
        <f t="shared" si="79"/>
        <v>1748.1734070333591</v>
      </c>
      <c r="BK19" s="50">
        <f t="shared" si="79"/>
        <v>1748.1734070333591</v>
      </c>
    </row>
    <row r="20" spans="1:63">
      <c r="A20" s="1" t="s">
        <v>43</v>
      </c>
      <c r="B20" s="40" t="s">
        <v>44</v>
      </c>
      <c r="C20" s="20">
        <v>0</v>
      </c>
      <c r="D20" s="55">
        <v>2</v>
      </c>
      <c r="E20" s="55">
        <f>D20</f>
        <v>2</v>
      </c>
      <c r="F20" s="55">
        <f t="shared" ref="F20:BK20" si="80">E20</f>
        <v>2</v>
      </c>
      <c r="G20" s="55">
        <f t="shared" si="80"/>
        <v>2</v>
      </c>
      <c r="H20" s="55">
        <f t="shared" si="80"/>
        <v>2</v>
      </c>
      <c r="I20" s="55">
        <v>2</v>
      </c>
      <c r="J20" s="55">
        <f t="shared" si="80"/>
        <v>2</v>
      </c>
      <c r="K20" s="55">
        <f t="shared" si="80"/>
        <v>2</v>
      </c>
      <c r="L20" s="55">
        <f t="shared" si="80"/>
        <v>2</v>
      </c>
      <c r="M20" s="55">
        <f t="shared" si="80"/>
        <v>2</v>
      </c>
      <c r="N20" s="55">
        <f t="shared" si="80"/>
        <v>2</v>
      </c>
      <c r="O20" s="55">
        <f t="shared" si="80"/>
        <v>2</v>
      </c>
      <c r="P20" s="55">
        <f t="shared" si="80"/>
        <v>2</v>
      </c>
      <c r="Q20" s="55">
        <f t="shared" si="80"/>
        <v>2</v>
      </c>
      <c r="R20" s="55">
        <f t="shared" si="80"/>
        <v>2</v>
      </c>
      <c r="S20" s="55">
        <f t="shared" si="80"/>
        <v>2</v>
      </c>
      <c r="T20" s="55">
        <f t="shared" si="80"/>
        <v>2</v>
      </c>
      <c r="U20" s="55">
        <f t="shared" si="80"/>
        <v>2</v>
      </c>
      <c r="V20" s="55">
        <f t="shared" si="80"/>
        <v>2</v>
      </c>
      <c r="W20" s="55">
        <f t="shared" si="80"/>
        <v>2</v>
      </c>
      <c r="X20" s="55">
        <v>0</v>
      </c>
      <c r="Y20" s="55">
        <f t="shared" si="80"/>
        <v>0</v>
      </c>
      <c r="Z20" s="55">
        <f t="shared" si="80"/>
        <v>0</v>
      </c>
      <c r="AA20" s="55">
        <f t="shared" si="80"/>
        <v>0</v>
      </c>
      <c r="AB20" s="55">
        <f t="shared" si="80"/>
        <v>0</v>
      </c>
      <c r="AC20" s="55">
        <f t="shared" si="80"/>
        <v>0</v>
      </c>
      <c r="AD20" s="55">
        <f t="shared" si="80"/>
        <v>0</v>
      </c>
      <c r="AE20" s="55">
        <f t="shared" si="80"/>
        <v>0</v>
      </c>
      <c r="AF20" s="55">
        <f t="shared" si="80"/>
        <v>0</v>
      </c>
      <c r="AG20" s="55">
        <f t="shared" si="80"/>
        <v>0</v>
      </c>
      <c r="AH20" s="55">
        <f t="shared" si="80"/>
        <v>0</v>
      </c>
      <c r="AI20" s="55">
        <f t="shared" si="80"/>
        <v>0</v>
      </c>
      <c r="AJ20" s="55">
        <f t="shared" si="80"/>
        <v>0</v>
      </c>
      <c r="AK20" s="55">
        <f t="shared" si="80"/>
        <v>0</v>
      </c>
      <c r="AL20" s="55">
        <f t="shared" si="80"/>
        <v>0</v>
      </c>
      <c r="AM20" s="55">
        <f t="shared" si="80"/>
        <v>0</v>
      </c>
      <c r="AN20" s="55">
        <f t="shared" si="80"/>
        <v>0</v>
      </c>
      <c r="AO20" s="55">
        <f t="shared" si="80"/>
        <v>0</v>
      </c>
      <c r="AP20" s="55">
        <f t="shared" si="80"/>
        <v>0</v>
      </c>
      <c r="AQ20" s="55">
        <f t="shared" si="80"/>
        <v>0</v>
      </c>
      <c r="AR20" s="55">
        <f t="shared" si="80"/>
        <v>0</v>
      </c>
      <c r="AS20" s="55">
        <f t="shared" si="80"/>
        <v>0</v>
      </c>
      <c r="AT20" s="55">
        <f t="shared" si="80"/>
        <v>0</v>
      </c>
      <c r="AU20" s="55">
        <f t="shared" si="80"/>
        <v>0</v>
      </c>
      <c r="AV20" s="55">
        <f t="shared" si="80"/>
        <v>0</v>
      </c>
      <c r="AW20" s="55">
        <f t="shared" si="80"/>
        <v>0</v>
      </c>
      <c r="AX20" s="55">
        <f t="shared" si="80"/>
        <v>0</v>
      </c>
      <c r="AY20" s="55">
        <f t="shared" si="80"/>
        <v>0</v>
      </c>
      <c r="AZ20" s="55">
        <f t="shared" si="80"/>
        <v>0</v>
      </c>
      <c r="BA20" s="55">
        <f t="shared" si="80"/>
        <v>0</v>
      </c>
      <c r="BB20" s="55">
        <f t="shared" si="80"/>
        <v>0</v>
      </c>
      <c r="BC20" s="55">
        <f t="shared" si="80"/>
        <v>0</v>
      </c>
      <c r="BD20" s="55">
        <f t="shared" si="80"/>
        <v>0</v>
      </c>
      <c r="BE20" s="55">
        <f t="shared" si="80"/>
        <v>0</v>
      </c>
      <c r="BF20" s="55">
        <f t="shared" si="80"/>
        <v>0</v>
      </c>
      <c r="BG20" s="55">
        <f t="shared" si="80"/>
        <v>0</v>
      </c>
      <c r="BH20" s="55">
        <f t="shared" si="80"/>
        <v>0</v>
      </c>
      <c r="BI20" s="55">
        <f t="shared" si="80"/>
        <v>0</v>
      </c>
      <c r="BJ20" s="55">
        <f t="shared" si="80"/>
        <v>0</v>
      </c>
      <c r="BK20" s="55">
        <f t="shared" si="80"/>
        <v>0</v>
      </c>
    </row>
    <row r="21" spans="1:63" s="32" customFormat="1">
      <c r="A21" s="1" t="s">
        <v>39</v>
      </c>
      <c r="B21" t="s">
        <v>10</v>
      </c>
      <c r="C21" s="5">
        <v>0</v>
      </c>
      <c r="D21" s="50">
        <v>4</v>
      </c>
      <c r="E21" s="50">
        <v>4</v>
      </c>
      <c r="F21" s="50">
        <v>4</v>
      </c>
      <c r="G21" s="50">
        <v>4</v>
      </c>
      <c r="H21" s="50">
        <v>4</v>
      </c>
      <c r="I21" s="50">
        <v>4</v>
      </c>
      <c r="J21" s="50">
        <v>4</v>
      </c>
      <c r="K21" s="50">
        <v>4</v>
      </c>
      <c r="L21" s="50">
        <v>4</v>
      </c>
      <c r="M21" s="50">
        <v>4</v>
      </c>
      <c r="N21" s="50">
        <v>4</v>
      </c>
      <c r="O21" s="50">
        <v>4</v>
      </c>
      <c r="P21" s="50">
        <v>4</v>
      </c>
      <c r="Q21" s="50">
        <v>4</v>
      </c>
      <c r="R21" s="50">
        <v>4</v>
      </c>
      <c r="S21" s="50">
        <v>4</v>
      </c>
      <c r="T21" s="50">
        <v>4</v>
      </c>
      <c r="U21" s="50">
        <v>4</v>
      </c>
      <c r="V21" s="50">
        <v>4</v>
      </c>
      <c r="W21" s="50">
        <v>4</v>
      </c>
      <c r="X21" s="50">
        <v>4</v>
      </c>
      <c r="Y21" s="50">
        <v>4</v>
      </c>
      <c r="Z21" s="50">
        <v>4</v>
      </c>
      <c r="AA21" s="50">
        <v>4</v>
      </c>
      <c r="AB21" s="50">
        <v>4</v>
      </c>
      <c r="AC21" s="50">
        <v>4</v>
      </c>
      <c r="AD21" s="50">
        <v>4</v>
      </c>
      <c r="AE21" s="50">
        <v>4</v>
      </c>
      <c r="AF21" s="50">
        <v>4</v>
      </c>
      <c r="AG21" s="50">
        <v>4</v>
      </c>
      <c r="AH21" s="50">
        <v>4</v>
      </c>
      <c r="AI21" s="50">
        <v>4</v>
      </c>
      <c r="AJ21" s="50">
        <v>4</v>
      </c>
      <c r="AK21" s="50">
        <v>4</v>
      </c>
      <c r="AL21" s="50">
        <v>4</v>
      </c>
      <c r="AM21" s="50">
        <v>4</v>
      </c>
      <c r="AN21" s="50">
        <v>4</v>
      </c>
      <c r="AO21" s="50">
        <v>4</v>
      </c>
      <c r="AP21" s="50">
        <v>4</v>
      </c>
      <c r="AQ21" s="50">
        <v>4</v>
      </c>
      <c r="AR21" s="50">
        <v>4</v>
      </c>
      <c r="AS21" s="50">
        <v>4</v>
      </c>
      <c r="AT21" s="50">
        <v>4</v>
      </c>
      <c r="AU21" s="50">
        <v>4</v>
      </c>
      <c r="AV21" s="50">
        <v>4</v>
      </c>
      <c r="AW21" s="50">
        <v>4</v>
      </c>
      <c r="AX21" s="50">
        <v>4</v>
      </c>
      <c r="AY21" s="50">
        <v>4</v>
      </c>
      <c r="AZ21" s="50">
        <v>4</v>
      </c>
      <c r="BA21" s="50">
        <v>4</v>
      </c>
      <c r="BB21" s="50">
        <v>4</v>
      </c>
      <c r="BC21" s="50">
        <v>4</v>
      </c>
      <c r="BD21" s="50">
        <v>4</v>
      </c>
      <c r="BE21" s="50">
        <v>4</v>
      </c>
      <c r="BF21" s="50">
        <v>4</v>
      </c>
      <c r="BG21" s="50">
        <v>4</v>
      </c>
      <c r="BH21" s="50">
        <v>4</v>
      </c>
      <c r="BI21" s="50">
        <v>4</v>
      </c>
      <c r="BJ21" s="50">
        <v>4</v>
      </c>
      <c r="BK21" s="50">
        <v>4</v>
      </c>
    </row>
    <row r="22" spans="1:63">
      <c r="A22" s="1" t="s">
        <v>11</v>
      </c>
      <c r="B22" t="s">
        <v>12</v>
      </c>
      <c r="C22" s="5">
        <v>0</v>
      </c>
      <c r="D22" s="50">
        <v>350</v>
      </c>
      <c r="E22" s="50">
        <f>D22</f>
        <v>350</v>
      </c>
      <c r="F22" s="50">
        <f t="shared" ref="F22:BK22" si="81">E22</f>
        <v>350</v>
      </c>
      <c r="G22" s="50">
        <f t="shared" si="81"/>
        <v>350</v>
      </c>
      <c r="H22" s="50">
        <f t="shared" si="81"/>
        <v>350</v>
      </c>
      <c r="I22" s="50">
        <f t="shared" si="81"/>
        <v>350</v>
      </c>
      <c r="J22" s="50">
        <f t="shared" si="81"/>
        <v>350</v>
      </c>
      <c r="K22" s="50">
        <f t="shared" si="81"/>
        <v>350</v>
      </c>
      <c r="L22" s="50">
        <f t="shared" si="81"/>
        <v>350</v>
      </c>
      <c r="M22" s="50">
        <f t="shared" si="81"/>
        <v>350</v>
      </c>
      <c r="N22" s="50">
        <f t="shared" si="81"/>
        <v>350</v>
      </c>
      <c r="O22" s="50">
        <f t="shared" si="81"/>
        <v>350</v>
      </c>
      <c r="P22" s="50">
        <f t="shared" si="81"/>
        <v>350</v>
      </c>
      <c r="Q22" s="50">
        <f t="shared" si="81"/>
        <v>350</v>
      </c>
      <c r="R22" s="50">
        <f t="shared" si="81"/>
        <v>350</v>
      </c>
      <c r="S22" s="50">
        <f t="shared" si="81"/>
        <v>350</v>
      </c>
      <c r="T22" s="50">
        <f t="shared" si="81"/>
        <v>350</v>
      </c>
      <c r="U22" s="50">
        <f t="shared" si="81"/>
        <v>350</v>
      </c>
      <c r="V22" s="50">
        <f t="shared" si="81"/>
        <v>350</v>
      </c>
      <c r="W22" s="50">
        <f t="shared" si="81"/>
        <v>350</v>
      </c>
      <c r="X22" s="50">
        <f t="shared" si="81"/>
        <v>350</v>
      </c>
      <c r="Y22" s="50">
        <f t="shared" si="81"/>
        <v>350</v>
      </c>
      <c r="Z22" s="50">
        <f t="shared" si="81"/>
        <v>350</v>
      </c>
      <c r="AA22" s="50">
        <f t="shared" si="81"/>
        <v>350</v>
      </c>
      <c r="AB22" s="50">
        <f t="shared" si="81"/>
        <v>350</v>
      </c>
      <c r="AC22" s="50">
        <f t="shared" si="81"/>
        <v>350</v>
      </c>
      <c r="AD22" s="50">
        <f t="shared" si="81"/>
        <v>350</v>
      </c>
      <c r="AE22" s="50">
        <f t="shared" si="81"/>
        <v>350</v>
      </c>
      <c r="AF22" s="50">
        <f t="shared" si="81"/>
        <v>350</v>
      </c>
      <c r="AG22" s="50">
        <f t="shared" si="81"/>
        <v>350</v>
      </c>
      <c r="AH22" s="50">
        <f t="shared" si="81"/>
        <v>350</v>
      </c>
      <c r="AI22" s="50">
        <f t="shared" si="81"/>
        <v>350</v>
      </c>
      <c r="AJ22" s="50">
        <f t="shared" si="81"/>
        <v>350</v>
      </c>
      <c r="AK22" s="50">
        <f t="shared" si="81"/>
        <v>350</v>
      </c>
      <c r="AL22" s="50">
        <f t="shared" si="81"/>
        <v>350</v>
      </c>
      <c r="AM22" s="50">
        <f t="shared" si="81"/>
        <v>350</v>
      </c>
      <c r="AN22" s="50">
        <f t="shared" si="81"/>
        <v>350</v>
      </c>
      <c r="AO22" s="50">
        <f t="shared" si="81"/>
        <v>350</v>
      </c>
      <c r="AP22" s="50">
        <f t="shared" si="81"/>
        <v>350</v>
      </c>
      <c r="AQ22" s="50">
        <f t="shared" si="81"/>
        <v>350</v>
      </c>
      <c r="AR22" s="50">
        <f t="shared" si="81"/>
        <v>350</v>
      </c>
      <c r="AS22" s="50">
        <f t="shared" si="81"/>
        <v>350</v>
      </c>
      <c r="AT22" s="50">
        <f t="shared" si="81"/>
        <v>350</v>
      </c>
      <c r="AU22" s="50">
        <f t="shared" si="81"/>
        <v>350</v>
      </c>
      <c r="AV22" s="50">
        <f t="shared" si="81"/>
        <v>350</v>
      </c>
      <c r="AW22" s="50">
        <f t="shared" si="81"/>
        <v>350</v>
      </c>
      <c r="AX22" s="50">
        <f t="shared" si="81"/>
        <v>350</v>
      </c>
      <c r="AY22" s="50">
        <f t="shared" si="81"/>
        <v>350</v>
      </c>
      <c r="AZ22" s="50">
        <f t="shared" si="81"/>
        <v>350</v>
      </c>
      <c r="BA22" s="50">
        <f t="shared" si="81"/>
        <v>350</v>
      </c>
      <c r="BB22" s="50">
        <f t="shared" si="81"/>
        <v>350</v>
      </c>
      <c r="BC22" s="50">
        <f t="shared" si="81"/>
        <v>350</v>
      </c>
      <c r="BD22" s="50">
        <f t="shared" si="81"/>
        <v>350</v>
      </c>
      <c r="BE22" s="50">
        <f t="shared" si="81"/>
        <v>350</v>
      </c>
      <c r="BF22" s="50">
        <f t="shared" si="81"/>
        <v>350</v>
      </c>
      <c r="BG22" s="50">
        <f t="shared" si="81"/>
        <v>350</v>
      </c>
      <c r="BH22" s="50">
        <f t="shared" si="81"/>
        <v>350</v>
      </c>
      <c r="BI22" s="50">
        <f t="shared" si="81"/>
        <v>350</v>
      </c>
      <c r="BJ22" s="50">
        <f t="shared" si="81"/>
        <v>350</v>
      </c>
      <c r="BK22" s="50">
        <f t="shared" si="81"/>
        <v>350</v>
      </c>
    </row>
    <row r="23" spans="1:63" s="32" customFormat="1">
      <c r="A23" s="1" t="s">
        <v>52</v>
      </c>
      <c r="B23" t="s">
        <v>13</v>
      </c>
      <c r="C23" s="5">
        <v>0</v>
      </c>
      <c r="D23" s="50">
        <f>(300-D17-D11)*D22*D21</f>
        <v>140000</v>
      </c>
      <c r="E23" s="50">
        <f t="shared" ref="E23:BK23" si="82">(300-E17-E11)*E22*E21</f>
        <v>140000</v>
      </c>
      <c r="F23" s="50">
        <f t="shared" si="82"/>
        <v>140000</v>
      </c>
      <c r="G23" s="50">
        <f t="shared" si="82"/>
        <v>140000</v>
      </c>
      <c r="H23" s="50">
        <f t="shared" si="82"/>
        <v>140000</v>
      </c>
      <c r="I23" s="50">
        <f t="shared" si="82"/>
        <v>133000</v>
      </c>
      <c r="J23" s="50">
        <f t="shared" si="82"/>
        <v>126000</v>
      </c>
      <c r="K23" s="50">
        <f t="shared" si="82"/>
        <v>119000</v>
      </c>
      <c r="L23" s="50">
        <f t="shared" si="82"/>
        <v>112000</v>
      </c>
      <c r="M23" s="50">
        <f t="shared" si="82"/>
        <v>105000</v>
      </c>
      <c r="N23" s="50">
        <f t="shared" si="82"/>
        <v>98000</v>
      </c>
      <c r="O23" s="50">
        <f t="shared" si="82"/>
        <v>91000</v>
      </c>
      <c r="P23" s="50">
        <f t="shared" si="82"/>
        <v>84000</v>
      </c>
      <c r="Q23" s="50">
        <f t="shared" si="82"/>
        <v>77000</v>
      </c>
      <c r="R23" s="50">
        <f t="shared" si="82"/>
        <v>70000</v>
      </c>
      <c r="S23" s="50">
        <f t="shared" si="82"/>
        <v>70000</v>
      </c>
      <c r="T23" s="50">
        <f t="shared" si="82"/>
        <v>70000</v>
      </c>
      <c r="U23" s="50">
        <f t="shared" si="82"/>
        <v>70000</v>
      </c>
      <c r="V23" s="50">
        <f t="shared" si="82"/>
        <v>70000</v>
      </c>
      <c r="W23" s="50">
        <f t="shared" si="82"/>
        <v>70000</v>
      </c>
      <c r="X23" s="50">
        <f t="shared" si="82"/>
        <v>70000</v>
      </c>
      <c r="Y23" s="50">
        <f t="shared" si="82"/>
        <v>70000</v>
      </c>
      <c r="Z23" s="50">
        <f t="shared" si="82"/>
        <v>70000</v>
      </c>
      <c r="AA23" s="50">
        <f t="shared" si="82"/>
        <v>70000</v>
      </c>
      <c r="AB23" s="50">
        <f t="shared" si="82"/>
        <v>70000</v>
      </c>
      <c r="AC23" s="50">
        <f t="shared" si="82"/>
        <v>70000</v>
      </c>
      <c r="AD23" s="50">
        <f t="shared" si="82"/>
        <v>70000</v>
      </c>
      <c r="AE23" s="50">
        <f t="shared" si="82"/>
        <v>70000</v>
      </c>
      <c r="AF23" s="50">
        <f t="shared" si="82"/>
        <v>70000</v>
      </c>
      <c r="AG23" s="50">
        <f t="shared" si="82"/>
        <v>70000</v>
      </c>
      <c r="AH23" s="50">
        <f t="shared" si="82"/>
        <v>70000</v>
      </c>
      <c r="AI23" s="50">
        <f t="shared" si="82"/>
        <v>70000</v>
      </c>
      <c r="AJ23" s="50">
        <f t="shared" si="82"/>
        <v>70000</v>
      </c>
      <c r="AK23" s="50">
        <f t="shared" si="82"/>
        <v>70000</v>
      </c>
      <c r="AL23" s="50">
        <f t="shared" si="82"/>
        <v>70000</v>
      </c>
      <c r="AM23" s="50">
        <f t="shared" si="82"/>
        <v>70000</v>
      </c>
      <c r="AN23" s="50">
        <f t="shared" si="82"/>
        <v>70000</v>
      </c>
      <c r="AO23" s="50">
        <f t="shared" si="82"/>
        <v>70000</v>
      </c>
      <c r="AP23" s="50">
        <f t="shared" si="82"/>
        <v>70000</v>
      </c>
      <c r="AQ23" s="50">
        <f t="shared" si="82"/>
        <v>70000</v>
      </c>
      <c r="AR23" s="50">
        <f t="shared" si="82"/>
        <v>70000</v>
      </c>
      <c r="AS23" s="50">
        <f t="shared" si="82"/>
        <v>70000</v>
      </c>
      <c r="AT23" s="50">
        <f t="shared" si="82"/>
        <v>70000</v>
      </c>
      <c r="AU23" s="50">
        <f t="shared" si="82"/>
        <v>70000</v>
      </c>
      <c r="AV23" s="50">
        <f t="shared" si="82"/>
        <v>70000</v>
      </c>
      <c r="AW23" s="50">
        <f t="shared" si="82"/>
        <v>70000</v>
      </c>
      <c r="AX23" s="50">
        <f t="shared" si="82"/>
        <v>70000</v>
      </c>
      <c r="AY23" s="50">
        <f t="shared" si="82"/>
        <v>70000</v>
      </c>
      <c r="AZ23" s="50">
        <f t="shared" si="82"/>
        <v>70000</v>
      </c>
      <c r="BA23" s="50">
        <f t="shared" si="82"/>
        <v>70000</v>
      </c>
      <c r="BB23" s="50">
        <f t="shared" si="82"/>
        <v>70000</v>
      </c>
      <c r="BC23" s="50">
        <f t="shared" si="82"/>
        <v>70000</v>
      </c>
      <c r="BD23" s="50">
        <f t="shared" si="82"/>
        <v>70000</v>
      </c>
      <c r="BE23" s="50">
        <f t="shared" si="82"/>
        <v>70000</v>
      </c>
      <c r="BF23" s="50">
        <f t="shared" si="82"/>
        <v>70000</v>
      </c>
      <c r="BG23" s="50">
        <f t="shared" si="82"/>
        <v>70000</v>
      </c>
      <c r="BH23" s="50">
        <f t="shared" si="82"/>
        <v>70000</v>
      </c>
      <c r="BI23" s="50">
        <f t="shared" si="82"/>
        <v>70000</v>
      </c>
      <c r="BJ23" s="50">
        <f t="shared" si="82"/>
        <v>70000</v>
      </c>
      <c r="BK23" s="50">
        <f t="shared" si="82"/>
        <v>70000</v>
      </c>
    </row>
    <row r="24" spans="1:63" ht="15.75" thickBot="1">
      <c r="A24" s="3" t="s">
        <v>66</v>
      </c>
      <c r="B24" s="12" t="s">
        <v>14</v>
      </c>
      <c r="C24" s="13">
        <v>0</v>
      </c>
      <c r="D24" s="51">
        <f>D23*D19/1000</f>
        <v>168000</v>
      </c>
      <c r="E24" s="51">
        <f t="shared" ref="E24:BK24" si="83">E23*E19/1000</f>
        <v>171360</v>
      </c>
      <c r="F24" s="51">
        <f t="shared" si="83"/>
        <v>174787.20000000001</v>
      </c>
      <c r="G24" s="51">
        <f t="shared" si="83"/>
        <v>178282.94400000002</v>
      </c>
      <c r="H24" s="51">
        <f t="shared" si="83"/>
        <v>181848.60288000002</v>
      </c>
      <c r="I24" s="51">
        <f t="shared" si="83"/>
        <v>176211.29619072005</v>
      </c>
      <c r="J24" s="51">
        <f t="shared" si="83"/>
        <v>170275.75779271687</v>
      </c>
      <c r="K24" s="51">
        <f t="shared" si="83"/>
        <v>164032.31334031725</v>
      </c>
      <c r="L24" s="51">
        <f t="shared" si="83"/>
        <v>157471.02080670456</v>
      </c>
      <c r="M24" s="51">
        <f t="shared" si="83"/>
        <v>150581.66364641124</v>
      </c>
      <c r="N24" s="51">
        <f t="shared" si="83"/>
        <v>143353.74379138349</v>
      </c>
      <c r="O24" s="51">
        <f t="shared" si="83"/>
        <v>135776.47447669608</v>
      </c>
      <c r="P24" s="51">
        <f t="shared" si="83"/>
        <v>127838.77289190462</v>
      </c>
      <c r="Q24" s="51">
        <f t="shared" si="83"/>
        <v>119529.25265393083</v>
      </c>
      <c r="R24" s="51">
        <f t="shared" si="83"/>
        <v>110836.21609728133</v>
      </c>
      <c r="S24" s="51">
        <f t="shared" si="83"/>
        <v>113052.94041922694</v>
      </c>
      <c r="T24" s="51">
        <f t="shared" si="83"/>
        <v>115313.99922761148</v>
      </c>
      <c r="U24" s="51">
        <f t="shared" si="83"/>
        <v>117620.27921216372</v>
      </c>
      <c r="V24" s="51">
        <f t="shared" si="83"/>
        <v>119972.684796407</v>
      </c>
      <c r="W24" s="51">
        <f t="shared" si="83"/>
        <v>122372.13849233514</v>
      </c>
      <c r="X24" s="51">
        <f t="shared" si="83"/>
        <v>122372.13849233514</v>
      </c>
      <c r="Y24" s="51">
        <f t="shared" si="83"/>
        <v>122372.13849233514</v>
      </c>
      <c r="Z24" s="51">
        <f t="shared" si="83"/>
        <v>122372.13849233514</v>
      </c>
      <c r="AA24" s="51">
        <f t="shared" si="83"/>
        <v>122372.13849233514</v>
      </c>
      <c r="AB24" s="51">
        <f t="shared" si="83"/>
        <v>122372.13849233514</v>
      </c>
      <c r="AC24" s="51">
        <f t="shared" si="83"/>
        <v>122372.13849233514</v>
      </c>
      <c r="AD24" s="51">
        <f t="shared" si="83"/>
        <v>122372.13849233514</v>
      </c>
      <c r="AE24" s="51">
        <f t="shared" si="83"/>
        <v>122372.13849233514</v>
      </c>
      <c r="AF24" s="51">
        <f t="shared" si="83"/>
        <v>122372.13849233514</v>
      </c>
      <c r="AG24" s="51">
        <f t="shared" si="83"/>
        <v>122372.13849233514</v>
      </c>
      <c r="AH24" s="51">
        <f t="shared" si="83"/>
        <v>122372.13849233514</v>
      </c>
      <c r="AI24" s="51">
        <f t="shared" si="83"/>
        <v>122372.13849233514</v>
      </c>
      <c r="AJ24" s="51">
        <f t="shared" si="83"/>
        <v>122372.13849233514</v>
      </c>
      <c r="AK24" s="51">
        <f t="shared" si="83"/>
        <v>122372.13849233514</v>
      </c>
      <c r="AL24" s="51">
        <f t="shared" si="83"/>
        <v>122372.13849233514</v>
      </c>
      <c r="AM24" s="51">
        <f t="shared" si="83"/>
        <v>122372.13849233514</v>
      </c>
      <c r="AN24" s="51">
        <f t="shared" si="83"/>
        <v>122372.13849233514</v>
      </c>
      <c r="AO24" s="51">
        <f t="shared" si="83"/>
        <v>122372.13849233514</v>
      </c>
      <c r="AP24" s="51">
        <f t="shared" si="83"/>
        <v>122372.13849233514</v>
      </c>
      <c r="AQ24" s="51">
        <f t="shared" si="83"/>
        <v>122372.13849233514</v>
      </c>
      <c r="AR24" s="51">
        <f t="shared" si="83"/>
        <v>122372.13849233514</v>
      </c>
      <c r="AS24" s="51">
        <f t="shared" si="83"/>
        <v>122372.13849233514</v>
      </c>
      <c r="AT24" s="51">
        <f t="shared" si="83"/>
        <v>122372.13849233514</v>
      </c>
      <c r="AU24" s="51">
        <f t="shared" si="83"/>
        <v>122372.13849233514</v>
      </c>
      <c r="AV24" s="51">
        <f t="shared" si="83"/>
        <v>122372.13849233514</v>
      </c>
      <c r="AW24" s="51">
        <f t="shared" si="83"/>
        <v>122372.13849233514</v>
      </c>
      <c r="AX24" s="51">
        <f t="shared" si="83"/>
        <v>122372.13849233514</v>
      </c>
      <c r="AY24" s="51">
        <f t="shared" si="83"/>
        <v>122372.13849233514</v>
      </c>
      <c r="AZ24" s="51">
        <f t="shared" si="83"/>
        <v>122372.13849233514</v>
      </c>
      <c r="BA24" s="51">
        <f t="shared" si="83"/>
        <v>122372.13849233514</v>
      </c>
      <c r="BB24" s="51">
        <f t="shared" si="83"/>
        <v>122372.13849233514</v>
      </c>
      <c r="BC24" s="51">
        <f t="shared" si="83"/>
        <v>122372.13849233514</v>
      </c>
      <c r="BD24" s="51">
        <f t="shared" si="83"/>
        <v>122372.13849233514</v>
      </c>
      <c r="BE24" s="51">
        <f t="shared" si="83"/>
        <v>122372.13849233514</v>
      </c>
      <c r="BF24" s="51">
        <f t="shared" si="83"/>
        <v>122372.13849233514</v>
      </c>
      <c r="BG24" s="51">
        <f t="shared" si="83"/>
        <v>122372.13849233514</v>
      </c>
      <c r="BH24" s="51">
        <f t="shared" si="83"/>
        <v>122372.13849233514</v>
      </c>
      <c r="BI24" s="51">
        <f t="shared" si="83"/>
        <v>122372.13849233514</v>
      </c>
      <c r="BJ24" s="51">
        <f t="shared" si="83"/>
        <v>122372.13849233514</v>
      </c>
      <c r="BK24" s="51">
        <f t="shared" si="83"/>
        <v>122372.13849233514</v>
      </c>
    </row>
    <row r="25" spans="1:63" ht="15.75" thickBot="1">
      <c r="A25" s="3" t="s">
        <v>15</v>
      </c>
      <c r="B25" s="12" t="s">
        <v>14</v>
      </c>
      <c r="C25" s="13">
        <v>0</v>
      </c>
      <c r="D25" s="51">
        <f>D18+D24+D12</f>
        <v>1092840</v>
      </c>
      <c r="E25" s="51">
        <f t="shared" ref="E25:BK25" si="84">E18+E24+E12</f>
        <v>1114696.7999999998</v>
      </c>
      <c r="F25" s="51">
        <f t="shared" si="84"/>
        <v>1136990.736</v>
      </c>
      <c r="G25" s="51">
        <f t="shared" si="84"/>
        <v>1159730.5507200002</v>
      </c>
      <c r="H25" s="51">
        <f t="shared" si="84"/>
        <v>1182925.1617344003</v>
      </c>
      <c r="I25" s="51">
        <f t="shared" si="84"/>
        <v>1220773.3114518146</v>
      </c>
      <c r="J25" s="51">
        <f t="shared" si="84"/>
        <v>1259662.2170932319</v>
      </c>
      <c r="K25" s="51">
        <f t="shared" si="84"/>
        <v>1299618.3696357252</v>
      </c>
      <c r="L25" s="51">
        <f t="shared" si="84"/>
        <v>1340668.9033930807</v>
      </c>
      <c r="M25" s="51">
        <f t="shared" si="84"/>
        <v>1382841.6111528762</v>
      </c>
      <c r="N25" s="51">
        <f t="shared" si="84"/>
        <v>1426164.9596617064</v>
      </c>
      <c r="O25" s="51">
        <f t="shared" si="84"/>
        <v>1470668.1054664287</v>
      </c>
      <c r="P25" s="51">
        <f t="shared" si="84"/>
        <v>1516380.9111194753</v>
      </c>
      <c r="Q25" s="51">
        <f t="shared" si="84"/>
        <v>1563333.9617564571</v>
      </c>
      <c r="R25" s="51">
        <f t="shared" si="84"/>
        <v>1611558.5820544702</v>
      </c>
      <c r="S25" s="51">
        <f t="shared" si="84"/>
        <v>1643789.7536955597</v>
      </c>
      <c r="T25" s="51">
        <f t="shared" si="84"/>
        <v>1676665.5487694708</v>
      </c>
      <c r="U25" s="51">
        <f t="shared" si="84"/>
        <v>1710198.8597448606</v>
      </c>
      <c r="V25" s="51">
        <f t="shared" si="84"/>
        <v>1744402.8369397575</v>
      </c>
      <c r="W25" s="51">
        <f t="shared" si="84"/>
        <v>1779290.8936785529</v>
      </c>
      <c r="X25" s="51">
        <f t="shared" si="84"/>
        <v>1812429.2687822771</v>
      </c>
      <c r="Y25" s="51">
        <f t="shared" si="84"/>
        <v>1846230.4113880761</v>
      </c>
      <c r="Z25" s="51">
        <f t="shared" si="84"/>
        <v>1880707.576845991</v>
      </c>
      <c r="AA25" s="51">
        <f t="shared" si="84"/>
        <v>1915874.285613064</v>
      </c>
      <c r="AB25" s="51">
        <f t="shared" si="84"/>
        <v>1951744.3285554787</v>
      </c>
      <c r="AC25" s="51">
        <f t="shared" si="84"/>
        <v>1988331.7723567414</v>
      </c>
      <c r="AD25" s="51">
        <f t="shared" si="84"/>
        <v>2025650.9650340294</v>
      </c>
      <c r="AE25" s="51">
        <f t="shared" si="84"/>
        <v>2063716.5415648636</v>
      </c>
      <c r="AF25" s="51">
        <f t="shared" si="84"/>
        <v>2102543.4296263144</v>
      </c>
      <c r="AG25" s="51">
        <f t="shared" si="84"/>
        <v>2142146.8554489939</v>
      </c>
      <c r="AH25" s="51">
        <f t="shared" si="84"/>
        <v>2182542.349788127</v>
      </c>
      <c r="AI25" s="51">
        <f t="shared" si="84"/>
        <v>2223745.7540140431</v>
      </c>
      <c r="AJ25" s="51">
        <f t="shared" si="84"/>
        <v>2265773.2263244772</v>
      </c>
      <c r="AK25" s="51">
        <f t="shared" si="84"/>
        <v>2308641.2480811202</v>
      </c>
      <c r="AL25" s="51">
        <f t="shared" si="84"/>
        <v>2352366.630272896</v>
      </c>
      <c r="AM25" s="51">
        <f t="shared" si="84"/>
        <v>2396966.520108507</v>
      </c>
      <c r="AN25" s="51">
        <f t="shared" si="84"/>
        <v>2442458.4077408304</v>
      </c>
      <c r="AO25" s="51">
        <f t="shared" si="84"/>
        <v>2488860.1331258006</v>
      </c>
      <c r="AP25" s="51">
        <f t="shared" si="84"/>
        <v>2536189.8930184701</v>
      </c>
      <c r="AQ25" s="51">
        <f t="shared" si="84"/>
        <v>2584466.2481089928</v>
      </c>
      <c r="AR25" s="51">
        <f t="shared" si="84"/>
        <v>2633708.130301326</v>
      </c>
      <c r="AS25" s="51">
        <f t="shared" si="84"/>
        <v>2683934.8501375061</v>
      </c>
      <c r="AT25" s="51">
        <f t="shared" si="84"/>
        <v>2735166.1043704096</v>
      </c>
      <c r="AU25" s="51">
        <f t="shared" si="84"/>
        <v>2787421.9836879713</v>
      </c>
      <c r="AV25" s="51">
        <f t="shared" si="84"/>
        <v>2840722.9805918839</v>
      </c>
      <c r="AW25" s="51">
        <f t="shared" si="84"/>
        <v>2895089.9974338748</v>
      </c>
      <c r="AX25" s="51">
        <f t="shared" si="84"/>
        <v>2950544.3546127058</v>
      </c>
      <c r="AY25" s="51">
        <f t="shared" si="84"/>
        <v>3007107.798935113</v>
      </c>
      <c r="AZ25" s="51">
        <f t="shared" si="84"/>
        <v>3064802.5121439686</v>
      </c>
      <c r="BA25" s="51">
        <f t="shared" si="84"/>
        <v>3123651.1196170016</v>
      </c>
      <c r="BB25" s="51">
        <f t="shared" si="84"/>
        <v>3183676.6992394947</v>
      </c>
      <c r="BC25" s="51">
        <f t="shared" si="84"/>
        <v>3244902.790454438</v>
      </c>
      <c r="BD25" s="51">
        <f t="shared" si="84"/>
        <v>3307353.4034936796</v>
      </c>
      <c r="BE25" s="51">
        <f t="shared" si="84"/>
        <v>3371053.0287937066</v>
      </c>
      <c r="BF25" s="51">
        <f t="shared" si="84"/>
        <v>3436026.6465997342</v>
      </c>
      <c r="BG25" s="51">
        <f t="shared" si="84"/>
        <v>3502299.736761882</v>
      </c>
      <c r="BH25" s="51">
        <f t="shared" si="84"/>
        <v>3569898.2887272732</v>
      </c>
      <c r="BI25" s="51">
        <f t="shared" si="84"/>
        <v>3638848.8117319723</v>
      </c>
      <c r="BJ25" s="51">
        <f t="shared" si="84"/>
        <v>3709178.3451967654</v>
      </c>
      <c r="BK25" s="51">
        <f t="shared" si="84"/>
        <v>3780914.4693308538</v>
      </c>
    </row>
    <row r="26" spans="1:63">
      <c r="A26" s="2" t="s">
        <v>16</v>
      </c>
      <c r="C26" s="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</row>
    <row r="27" spans="1:63">
      <c r="A27" s="1" t="s">
        <v>17</v>
      </c>
      <c r="B27" t="s">
        <v>9</v>
      </c>
      <c r="C27" s="5">
        <v>0</v>
      </c>
      <c r="D27" s="46">
        <v>540</v>
      </c>
      <c r="E27" s="46">
        <f t="shared" ref="E27:BK27" si="85">D27*(1+(E28/100))</f>
        <v>529.20000000000005</v>
      </c>
      <c r="F27" s="46">
        <f t="shared" si="85"/>
        <v>518.61599999999999</v>
      </c>
      <c r="G27" s="46">
        <f t="shared" si="85"/>
        <v>508.24367999999998</v>
      </c>
      <c r="H27" s="46">
        <f t="shared" si="85"/>
        <v>498.07880639999996</v>
      </c>
      <c r="I27" s="46">
        <f t="shared" si="85"/>
        <v>488.11723027199997</v>
      </c>
      <c r="J27" s="46">
        <f t="shared" si="85"/>
        <v>478.35488566655994</v>
      </c>
      <c r="K27" s="46">
        <f t="shared" si="85"/>
        <v>468.78778795322876</v>
      </c>
      <c r="L27" s="46">
        <f t="shared" si="85"/>
        <v>459.41203219416417</v>
      </c>
      <c r="M27" s="46">
        <f t="shared" si="85"/>
        <v>450.22379155028085</v>
      </c>
      <c r="N27" s="46">
        <f t="shared" si="85"/>
        <v>441.21931571927524</v>
      </c>
      <c r="O27" s="46">
        <f t="shared" si="85"/>
        <v>432.39492940488975</v>
      </c>
      <c r="P27" s="46">
        <f t="shared" si="85"/>
        <v>423.74703081679195</v>
      </c>
      <c r="Q27" s="46">
        <f t="shared" si="85"/>
        <v>415.27209020045609</v>
      </c>
      <c r="R27" s="46">
        <f t="shared" si="85"/>
        <v>406.96664839644694</v>
      </c>
      <c r="S27" s="46">
        <f t="shared" si="85"/>
        <v>398.82731542851798</v>
      </c>
      <c r="T27" s="46">
        <f t="shared" si="85"/>
        <v>390.85076911994759</v>
      </c>
      <c r="U27" s="46">
        <f t="shared" si="85"/>
        <v>383.03375373754864</v>
      </c>
      <c r="V27" s="46">
        <f t="shared" si="85"/>
        <v>375.37307866279764</v>
      </c>
      <c r="W27" s="46">
        <f t="shared" si="85"/>
        <v>367.86561708954167</v>
      </c>
      <c r="X27" s="46">
        <f t="shared" si="85"/>
        <v>360.50830474775086</v>
      </c>
      <c r="Y27" s="46">
        <f t="shared" si="85"/>
        <v>353.29813865279584</v>
      </c>
      <c r="Z27" s="46">
        <f t="shared" si="85"/>
        <v>346.23217587973994</v>
      </c>
      <c r="AA27" s="46">
        <f t="shared" si="85"/>
        <v>339.30753236214514</v>
      </c>
      <c r="AB27" s="46">
        <f t="shared" si="85"/>
        <v>332.52138171490225</v>
      </c>
      <c r="AC27" s="46">
        <f t="shared" si="85"/>
        <v>325.87095408060418</v>
      </c>
      <c r="AD27" s="46">
        <f t="shared" si="85"/>
        <v>319.35353499899207</v>
      </c>
      <c r="AE27" s="46">
        <f t="shared" si="85"/>
        <v>312.96646429901222</v>
      </c>
      <c r="AF27" s="46">
        <f t="shared" si="85"/>
        <v>306.70713501303197</v>
      </c>
      <c r="AG27" s="46">
        <f t="shared" si="85"/>
        <v>300.57299231277131</v>
      </c>
      <c r="AH27" s="46">
        <f t="shared" si="85"/>
        <v>294.56153246651587</v>
      </c>
      <c r="AI27" s="46">
        <f t="shared" si="85"/>
        <v>288.67030181718553</v>
      </c>
      <c r="AJ27" s="46">
        <f t="shared" si="85"/>
        <v>282.89689578084182</v>
      </c>
      <c r="AK27" s="46">
        <f t="shared" si="85"/>
        <v>277.23895786522496</v>
      </c>
      <c r="AL27" s="46">
        <f t="shared" si="85"/>
        <v>271.69417870792046</v>
      </c>
      <c r="AM27" s="46">
        <f t="shared" si="85"/>
        <v>266.26029513376204</v>
      </c>
      <c r="AN27" s="46">
        <f t="shared" si="85"/>
        <v>260.93508923108681</v>
      </c>
      <c r="AO27" s="46">
        <f t="shared" si="85"/>
        <v>255.71638744646506</v>
      </c>
      <c r="AP27" s="46">
        <f t="shared" si="85"/>
        <v>250.60205969753576</v>
      </c>
      <c r="AQ27" s="46">
        <f t="shared" si="85"/>
        <v>245.59001850358504</v>
      </c>
      <c r="AR27" s="46">
        <f t="shared" si="85"/>
        <v>240.67821813351333</v>
      </c>
      <c r="AS27" s="46">
        <f t="shared" si="85"/>
        <v>235.86465377084306</v>
      </c>
      <c r="AT27" s="46">
        <f t="shared" si="85"/>
        <v>231.14736069542619</v>
      </c>
      <c r="AU27" s="46">
        <f t="shared" si="85"/>
        <v>226.52441348151766</v>
      </c>
      <c r="AV27" s="46">
        <f t="shared" si="85"/>
        <v>221.9939252118873</v>
      </c>
      <c r="AW27" s="46">
        <f t="shared" si="85"/>
        <v>217.55404670764955</v>
      </c>
      <c r="AX27" s="46">
        <f t="shared" si="85"/>
        <v>213.20296577349654</v>
      </c>
      <c r="AY27" s="46">
        <f t="shared" si="85"/>
        <v>208.93890645802662</v>
      </c>
      <c r="AZ27" s="46">
        <f t="shared" si="85"/>
        <v>204.76012832886607</v>
      </c>
      <c r="BA27" s="46">
        <f t="shared" si="85"/>
        <v>200.66492576228876</v>
      </c>
      <c r="BB27" s="46">
        <f t="shared" si="85"/>
        <v>196.651627247043</v>
      </c>
      <c r="BC27" s="46">
        <f t="shared" si="85"/>
        <v>192.71859470210214</v>
      </c>
      <c r="BD27" s="46">
        <f t="shared" si="85"/>
        <v>188.86422280806008</v>
      </c>
      <c r="BE27" s="46">
        <f t="shared" si="85"/>
        <v>185.08693835189888</v>
      </c>
      <c r="BF27" s="46">
        <f t="shared" si="85"/>
        <v>181.38519958486089</v>
      </c>
      <c r="BG27" s="46">
        <f t="shared" si="85"/>
        <v>177.75749559316367</v>
      </c>
      <c r="BH27" s="46">
        <f t="shared" si="85"/>
        <v>174.20234568130039</v>
      </c>
      <c r="BI27" s="46">
        <f t="shared" si="85"/>
        <v>170.71829876767438</v>
      </c>
      <c r="BJ27" s="46">
        <f t="shared" si="85"/>
        <v>167.30393279232089</v>
      </c>
      <c r="BK27" s="46">
        <f t="shared" si="85"/>
        <v>163.95785413647448</v>
      </c>
    </row>
    <row r="28" spans="1:63">
      <c r="A28" s="1" t="s">
        <v>43</v>
      </c>
      <c r="B28" s="40" t="s">
        <v>44</v>
      </c>
      <c r="C28" s="5">
        <v>0</v>
      </c>
      <c r="D28" s="57">
        <v>-2</v>
      </c>
      <c r="E28" s="57">
        <f t="shared" ref="E28:T28" si="86">D28</f>
        <v>-2</v>
      </c>
      <c r="F28" s="57">
        <f t="shared" si="86"/>
        <v>-2</v>
      </c>
      <c r="G28" s="57">
        <f t="shared" si="86"/>
        <v>-2</v>
      </c>
      <c r="H28" s="57">
        <f t="shared" si="86"/>
        <v>-2</v>
      </c>
      <c r="I28" s="57">
        <f t="shared" si="86"/>
        <v>-2</v>
      </c>
      <c r="J28" s="57">
        <f t="shared" si="86"/>
        <v>-2</v>
      </c>
      <c r="K28" s="57">
        <f t="shared" si="86"/>
        <v>-2</v>
      </c>
      <c r="L28" s="57">
        <f t="shared" si="86"/>
        <v>-2</v>
      </c>
      <c r="M28" s="57">
        <f t="shared" si="86"/>
        <v>-2</v>
      </c>
      <c r="N28" s="57">
        <f t="shared" si="86"/>
        <v>-2</v>
      </c>
      <c r="O28" s="57">
        <f t="shared" si="86"/>
        <v>-2</v>
      </c>
      <c r="P28" s="57">
        <f t="shared" si="86"/>
        <v>-2</v>
      </c>
      <c r="Q28" s="57">
        <f t="shared" si="86"/>
        <v>-2</v>
      </c>
      <c r="R28" s="57">
        <f t="shared" si="86"/>
        <v>-2</v>
      </c>
      <c r="S28" s="57">
        <f t="shared" si="86"/>
        <v>-2</v>
      </c>
      <c r="T28" s="57">
        <f t="shared" si="86"/>
        <v>-2</v>
      </c>
      <c r="U28" s="57">
        <f t="shared" ref="U28:AJ28" si="87">T28</f>
        <v>-2</v>
      </c>
      <c r="V28" s="57">
        <f t="shared" si="87"/>
        <v>-2</v>
      </c>
      <c r="W28" s="57">
        <f t="shared" si="87"/>
        <v>-2</v>
      </c>
      <c r="X28" s="57">
        <f t="shared" si="87"/>
        <v>-2</v>
      </c>
      <c r="Y28" s="57">
        <f t="shared" si="87"/>
        <v>-2</v>
      </c>
      <c r="Z28" s="57">
        <f t="shared" si="87"/>
        <v>-2</v>
      </c>
      <c r="AA28" s="57">
        <f t="shared" si="87"/>
        <v>-2</v>
      </c>
      <c r="AB28" s="57">
        <f t="shared" si="87"/>
        <v>-2</v>
      </c>
      <c r="AC28" s="57">
        <f t="shared" si="87"/>
        <v>-2</v>
      </c>
      <c r="AD28" s="57">
        <f t="shared" si="87"/>
        <v>-2</v>
      </c>
      <c r="AE28" s="57">
        <f t="shared" si="87"/>
        <v>-2</v>
      </c>
      <c r="AF28" s="57">
        <f t="shared" si="87"/>
        <v>-2</v>
      </c>
      <c r="AG28" s="57">
        <f t="shared" si="87"/>
        <v>-2</v>
      </c>
      <c r="AH28" s="57">
        <f t="shared" si="87"/>
        <v>-2</v>
      </c>
      <c r="AI28" s="57">
        <f t="shared" si="87"/>
        <v>-2</v>
      </c>
      <c r="AJ28" s="57">
        <f t="shared" si="87"/>
        <v>-2</v>
      </c>
      <c r="AK28" s="57">
        <f t="shared" ref="AK28:AZ28" si="88">AJ28</f>
        <v>-2</v>
      </c>
      <c r="AL28" s="57">
        <f t="shared" si="88"/>
        <v>-2</v>
      </c>
      <c r="AM28" s="57">
        <f t="shared" si="88"/>
        <v>-2</v>
      </c>
      <c r="AN28" s="57">
        <f t="shared" si="88"/>
        <v>-2</v>
      </c>
      <c r="AO28" s="57">
        <f t="shared" si="88"/>
        <v>-2</v>
      </c>
      <c r="AP28" s="57">
        <f t="shared" si="88"/>
        <v>-2</v>
      </c>
      <c r="AQ28" s="57">
        <f t="shared" si="88"/>
        <v>-2</v>
      </c>
      <c r="AR28" s="57">
        <f t="shared" si="88"/>
        <v>-2</v>
      </c>
      <c r="AS28" s="57">
        <f t="shared" si="88"/>
        <v>-2</v>
      </c>
      <c r="AT28" s="57">
        <f t="shared" si="88"/>
        <v>-2</v>
      </c>
      <c r="AU28" s="57">
        <f t="shared" si="88"/>
        <v>-2</v>
      </c>
      <c r="AV28" s="57">
        <f t="shared" si="88"/>
        <v>-2</v>
      </c>
      <c r="AW28" s="57">
        <f t="shared" si="88"/>
        <v>-2</v>
      </c>
      <c r="AX28" s="57">
        <f t="shared" si="88"/>
        <v>-2</v>
      </c>
      <c r="AY28" s="57">
        <f t="shared" si="88"/>
        <v>-2</v>
      </c>
      <c r="AZ28" s="57">
        <f t="shared" si="88"/>
        <v>-2</v>
      </c>
      <c r="BA28" s="57">
        <f t="shared" ref="BA28:BK28" si="89">AZ28</f>
        <v>-2</v>
      </c>
      <c r="BB28" s="57">
        <f t="shared" si="89"/>
        <v>-2</v>
      </c>
      <c r="BC28" s="57">
        <f t="shared" si="89"/>
        <v>-2</v>
      </c>
      <c r="BD28" s="57">
        <f t="shared" si="89"/>
        <v>-2</v>
      </c>
      <c r="BE28" s="57">
        <f t="shared" si="89"/>
        <v>-2</v>
      </c>
      <c r="BF28" s="57">
        <f t="shared" si="89"/>
        <v>-2</v>
      </c>
      <c r="BG28" s="57">
        <f t="shared" si="89"/>
        <v>-2</v>
      </c>
      <c r="BH28" s="57">
        <f t="shared" si="89"/>
        <v>-2</v>
      </c>
      <c r="BI28" s="57">
        <f t="shared" si="89"/>
        <v>-2</v>
      </c>
      <c r="BJ28" s="57">
        <f t="shared" si="89"/>
        <v>-2</v>
      </c>
      <c r="BK28" s="57">
        <f t="shared" si="89"/>
        <v>-2</v>
      </c>
    </row>
    <row r="29" spans="1:63">
      <c r="A29" s="1" t="s">
        <v>39</v>
      </c>
      <c r="B29" t="s">
        <v>10</v>
      </c>
      <c r="C29" s="5">
        <v>0</v>
      </c>
      <c r="D29" s="57">
        <f>(D23)/(0.9*300*D30)</f>
        <v>1.4814814814814814</v>
      </c>
      <c r="E29" s="57">
        <f t="shared" ref="E29:BK29" si="90">(E23)/(0.9*300*E30)</f>
        <v>1.4814814814814814</v>
      </c>
      <c r="F29" s="57">
        <f t="shared" si="90"/>
        <v>1.4814814814814814</v>
      </c>
      <c r="G29" s="57">
        <f t="shared" si="90"/>
        <v>1.4814814814814814</v>
      </c>
      <c r="H29" s="57">
        <f t="shared" si="90"/>
        <v>1.4814814814814814</v>
      </c>
      <c r="I29" s="57">
        <f t="shared" si="90"/>
        <v>1.4074074074074074</v>
      </c>
      <c r="J29" s="57">
        <f t="shared" si="90"/>
        <v>1.3333333333333333</v>
      </c>
      <c r="K29" s="57">
        <f t="shared" si="90"/>
        <v>1.2592592592592593</v>
      </c>
      <c r="L29" s="57">
        <f t="shared" si="90"/>
        <v>1.1851851851851851</v>
      </c>
      <c r="M29" s="57">
        <f t="shared" si="90"/>
        <v>1.1111111111111112</v>
      </c>
      <c r="N29" s="57">
        <f t="shared" si="90"/>
        <v>1.037037037037037</v>
      </c>
      <c r="O29" s="57">
        <f t="shared" si="90"/>
        <v>0.96296296296296291</v>
      </c>
      <c r="P29" s="57">
        <f t="shared" si="90"/>
        <v>0.88888888888888884</v>
      </c>
      <c r="Q29" s="57">
        <f t="shared" si="90"/>
        <v>0.81481481481481477</v>
      </c>
      <c r="R29" s="57">
        <f t="shared" si="90"/>
        <v>0.7407407407407407</v>
      </c>
      <c r="S29" s="57">
        <f t="shared" si="90"/>
        <v>0.7407407407407407</v>
      </c>
      <c r="T29" s="57">
        <f t="shared" si="90"/>
        <v>0.7407407407407407</v>
      </c>
      <c r="U29" s="57">
        <f t="shared" si="90"/>
        <v>0.7407407407407407</v>
      </c>
      <c r="V29" s="57">
        <f t="shared" si="90"/>
        <v>0.7407407407407407</v>
      </c>
      <c r="W29" s="57">
        <f t="shared" si="90"/>
        <v>0.7407407407407407</v>
      </c>
      <c r="X29" s="57">
        <f t="shared" si="90"/>
        <v>0.7407407407407407</v>
      </c>
      <c r="Y29" s="57">
        <f t="shared" si="90"/>
        <v>0.7407407407407407</v>
      </c>
      <c r="Z29" s="57">
        <f t="shared" si="90"/>
        <v>0.7407407407407407</v>
      </c>
      <c r="AA29" s="57">
        <f t="shared" si="90"/>
        <v>0.7407407407407407</v>
      </c>
      <c r="AB29" s="57">
        <f t="shared" si="90"/>
        <v>0.7407407407407407</v>
      </c>
      <c r="AC29" s="57">
        <f t="shared" si="90"/>
        <v>0.7407407407407407</v>
      </c>
      <c r="AD29" s="57">
        <f t="shared" si="90"/>
        <v>0.7407407407407407</v>
      </c>
      <c r="AE29" s="57">
        <f t="shared" si="90"/>
        <v>0.7407407407407407</v>
      </c>
      <c r="AF29" s="57">
        <f t="shared" si="90"/>
        <v>0.7407407407407407</v>
      </c>
      <c r="AG29" s="57">
        <f t="shared" si="90"/>
        <v>0.7407407407407407</v>
      </c>
      <c r="AH29" s="57">
        <f t="shared" si="90"/>
        <v>0.7407407407407407</v>
      </c>
      <c r="AI29" s="57">
        <f t="shared" si="90"/>
        <v>0.7407407407407407</v>
      </c>
      <c r="AJ29" s="57">
        <f t="shared" si="90"/>
        <v>0.7407407407407407</v>
      </c>
      <c r="AK29" s="57">
        <f t="shared" si="90"/>
        <v>0.7407407407407407</v>
      </c>
      <c r="AL29" s="57">
        <f t="shared" si="90"/>
        <v>0.7407407407407407</v>
      </c>
      <c r="AM29" s="57">
        <f t="shared" si="90"/>
        <v>0.7407407407407407</v>
      </c>
      <c r="AN29" s="57">
        <f t="shared" si="90"/>
        <v>0.7407407407407407</v>
      </c>
      <c r="AO29" s="57">
        <f t="shared" si="90"/>
        <v>0.7407407407407407</v>
      </c>
      <c r="AP29" s="57">
        <f t="shared" si="90"/>
        <v>0.7407407407407407</v>
      </c>
      <c r="AQ29" s="57">
        <f t="shared" si="90"/>
        <v>0.7407407407407407</v>
      </c>
      <c r="AR29" s="57">
        <f t="shared" si="90"/>
        <v>0.7407407407407407</v>
      </c>
      <c r="AS29" s="57">
        <f t="shared" si="90"/>
        <v>0.7407407407407407</v>
      </c>
      <c r="AT29" s="57">
        <f t="shared" si="90"/>
        <v>0.7407407407407407</v>
      </c>
      <c r="AU29" s="57">
        <f t="shared" si="90"/>
        <v>0.7407407407407407</v>
      </c>
      <c r="AV29" s="57">
        <f t="shared" si="90"/>
        <v>0.7407407407407407</v>
      </c>
      <c r="AW29" s="57">
        <f t="shared" si="90"/>
        <v>0.7407407407407407</v>
      </c>
      <c r="AX29" s="57">
        <f t="shared" si="90"/>
        <v>0.7407407407407407</v>
      </c>
      <c r="AY29" s="57">
        <f t="shared" si="90"/>
        <v>0.7407407407407407</v>
      </c>
      <c r="AZ29" s="57">
        <f t="shared" si="90"/>
        <v>0.7407407407407407</v>
      </c>
      <c r="BA29" s="57">
        <f t="shared" si="90"/>
        <v>0.7407407407407407</v>
      </c>
      <c r="BB29" s="57">
        <f t="shared" si="90"/>
        <v>0.7407407407407407</v>
      </c>
      <c r="BC29" s="57">
        <f t="shared" si="90"/>
        <v>0.7407407407407407</v>
      </c>
      <c r="BD29" s="57">
        <f t="shared" si="90"/>
        <v>0.7407407407407407</v>
      </c>
      <c r="BE29" s="57">
        <f t="shared" si="90"/>
        <v>0.7407407407407407</v>
      </c>
      <c r="BF29" s="57">
        <f t="shared" si="90"/>
        <v>0.7407407407407407</v>
      </c>
      <c r="BG29" s="57">
        <f t="shared" si="90"/>
        <v>0.7407407407407407</v>
      </c>
      <c r="BH29" s="57">
        <f t="shared" si="90"/>
        <v>0.7407407407407407</v>
      </c>
      <c r="BI29" s="57">
        <f t="shared" si="90"/>
        <v>0.7407407407407407</v>
      </c>
      <c r="BJ29" s="57">
        <f t="shared" si="90"/>
        <v>0.7407407407407407</v>
      </c>
      <c r="BK29" s="57">
        <f t="shared" si="90"/>
        <v>0.7407407407407407</v>
      </c>
    </row>
    <row r="30" spans="1:63">
      <c r="A30" s="1" t="s">
        <v>11</v>
      </c>
      <c r="B30" t="s">
        <v>12</v>
      </c>
      <c r="C30" s="5">
        <v>0</v>
      </c>
      <c r="D30" s="46">
        <v>350</v>
      </c>
      <c r="E30" s="46">
        <f t="shared" ref="E30:BK30" si="91">D30</f>
        <v>350</v>
      </c>
      <c r="F30" s="46">
        <f t="shared" si="91"/>
        <v>350</v>
      </c>
      <c r="G30" s="46">
        <f t="shared" si="91"/>
        <v>350</v>
      </c>
      <c r="H30" s="46">
        <f t="shared" si="91"/>
        <v>350</v>
      </c>
      <c r="I30" s="46">
        <f t="shared" si="91"/>
        <v>350</v>
      </c>
      <c r="J30" s="46">
        <f t="shared" si="91"/>
        <v>350</v>
      </c>
      <c r="K30" s="46">
        <f t="shared" si="91"/>
        <v>350</v>
      </c>
      <c r="L30" s="46">
        <f t="shared" si="91"/>
        <v>350</v>
      </c>
      <c r="M30" s="46">
        <f t="shared" si="91"/>
        <v>350</v>
      </c>
      <c r="N30" s="46">
        <f t="shared" si="91"/>
        <v>350</v>
      </c>
      <c r="O30" s="46">
        <f t="shared" si="91"/>
        <v>350</v>
      </c>
      <c r="P30" s="46">
        <f t="shared" si="91"/>
        <v>350</v>
      </c>
      <c r="Q30" s="46">
        <f t="shared" si="91"/>
        <v>350</v>
      </c>
      <c r="R30" s="46">
        <f t="shared" si="91"/>
        <v>350</v>
      </c>
      <c r="S30" s="46">
        <f t="shared" si="91"/>
        <v>350</v>
      </c>
      <c r="T30" s="46">
        <f t="shared" si="91"/>
        <v>350</v>
      </c>
      <c r="U30" s="46">
        <f t="shared" si="91"/>
        <v>350</v>
      </c>
      <c r="V30" s="46">
        <f t="shared" si="91"/>
        <v>350</v>
      </c>
      <c r="W30" s="46">
        <f t="shared" si="91"/>
        <v>350</v>
      </c>
      <c r="X30" s="46">
        <f t="shared" si="91"/>
        <v>350</v>
      </c>
      <c r="Y30" s="46">
        <f t="shared" si="91"/>
        <v>350</v>
      </c>
      <c r="Z30" s="46">
        <f t="shared" si="91"/>
        <v>350</v>
      </c>
      <c r="AA30" s="46">
        <f t="shared" si="91"/>
        <v>350</v>
      </c>
      <c r="AB30" s="46">
        <f t="shared" si="91"/>
        <v>350</v>
      </c>
      <c r="AC30" s="46">
        <f t="shared" si="91"/>
        <v>350</v>
      </c>
      <c r="AD30" s="46">
        <f t="shared" si="91"/>
        <v>350</v>
      </c>
      <c r="AE30" s="46">
        <f t="shared" si="91"/>
        <v>350</v>
      </c>
      <c r="AF30" s="46">
        <f t="shared" si="91"/>
        <v>350</v>
      </c>
      <c r="AG30" s="46">
        <f t="shared" si="91"/>
        <v>350</v>
      </c>
      <c r="AH30" s="46">
        <f t="shared" si="91"/>
        <v>350</v>
      </c>
      <c r="AI30" s="46">
        <f t="shared" si="91"/>
        <v>350</v>
      </c>
      <c r="AJ30" s="46">
        <f t="shared" si="91"/>
        <v>350</v>
      </c>
      <c r="AK30" s="46">
        <f t="shared" si="91"/>
        <v>350</v>
      </c>
      <c r="AL30" s="46">
        <f t="shared" si="91"/>
        <v>350</v>
      </c>
      <c r="AM30" s="46">
        <f t="shared" si="91"/>
        <v>350</v>
      </c>
      <c r="AN30" s="46">
        <f t="shared" si="91"/>
        <v>350</v>
      </c>
      <c r="AO30" s="46">
        <f t="shared" si="91"/>
        <v>350</v>
      </c>
      <c r="AP30" s="46">
        <f t="shared" si="91"/>
        <v>350</v>
      </c>
      <c r="AQ30" s="46">
        <f t="shared" si="91"/>
        <v>350</v>
      </c>
      <c r="AR30" s="46">
        <f t="shared" si="91"/>
        <v>350</v>
      </c>
      <c r="AS30" s="46">
        <f t="shared" si="91"/>
        <v>350</v>
      </c>
      <c r="AT30" s="46">
        <f t="shared" si="91"/>
        <v>350</v>
      </c>
      <c r="AU30" s="46">
        <f t="shared" si="91"/>
        <v>350</v>
      </c>
      <c r="AV30" s="46">
        <f t="shared" si="91"/>
        <v>350</v>
      </c>
      <c r="AW30" s="46">
        <f t="shared" si="91"/>
        <v>350</v>
      </c>
      <c r="AX30" s="46">
        <f t="shared" si="91"/>
        <v>350</v>
      </c>
      <c r="AY30" s="46">
        <f t="shared" si="91"/>
        <v>350</v>
      </c>
      <c r="AZ30" s="46">
        <f t="shared" si="91"/>
        <v>350</v>
      </c>
      <c r="BA30" s="46">
        <f t="shared" si="91"/>
        <v>350</v>
      </c>
      <c r="BB30" s="46">
        <f t="shared" si="91"/>
        <v>350</v>
      </c>
      <c r="BC30" s="46">
        <f t="shared" si="91"/>
        <v>350</v>
      </c>
      <c r="BD30" s="46">
        <f t="shared" si="91"/>
        <v>350</v>
      </c>
      <c r="BE30" s="46">
        <f t="shared" si="91"/>
        <v>350</v>
      </c>
      <c r="BF30" s="46">
        <f t="shared" si="91"/>
        <v>350</v>
      </c>
      <c r="BG30" s="46">
        <f t="shared" si="91"/>
        <v>350</v>
      </c>
      <c r="BH30" s="46">
        <f t="shared" si="91"/>
        <v>350</v>
      </c>
      <c r="BI30" s="46">
        <f t="shared" si="91"/>
        <v>350</v>
      </c>
      <c r="BJ30" s="46">
        <f t="shared" si="91"/>
        <v>350</v>
      </c>
      <c r="BK30" s="46">
        <f t="shared" si="91"/>
        <v>350</v>
      </c>
    </row>
    <row r="31" spans="1:63">
      <c r="A31" s="1" t="s">
        <v>18</v>
      </c>
      <c r="B31" t="s">
        <v>13</v>
      </c>
      <c r="C31" s="5">
        <v>0</v>
      </c>
      <c r="D31" s="46">
        <f>D30*D29*300</f>
        <v>155555.55555555553</v>
      </c>
      <c r="E31" s="46">
        <f t="shared" ref="E31:BK31" si="92">E30*E29*300</f>
        <v>155555.55555555553</v>
      </c>
      <c r="F31" s="46">
        <f t="shared" si="92"/>
        <v>155555.55555555553</v>
      </c>
      <c r="G31" s="46">
        <f t="shared" si="92"/>
        <v>155555.55555555553</v>
      </c>
      <c r="H31" s="46">
        <f t="shared" si="92"/>
        <v>155555.55555555553</v>
      </c>
      <c r="I31" s="46">
        <f t="shared" si="92"/>
        <v>147777.77777777778</v>
      </c>
      <c r="J31" s="46">
        <f t="shared" si="92"/>
        <v>140000</v>
      </c>
      <c r="K31" s="46">
        <f t="shared" si="92"/>
        <v>132222.22222222222</v>
      </c>
      <c r="L31" s="46">
        <f t="shared" si="92"/>
        <v>124444.44444444444</v>
      </c>
      <c r="M31" s="46">
        <f t="shared" si="92"/>
        <v>116666.66666666667</v>
      </c>
      <c r="N31" s="46">
        <f t="shared" si="92"/>
        <v>108888.88888888888</v>
      </c>
      <c r="O31" s="46">
        <f t="shared" si="92"/>
        <v>101111.11111111111</v>
      </c>
      <c r="P31" s="46">
        <f t="shared" si="92"/>
        <v>93333.333333333328</v>
      </c>
      <c r="Q31" s="46">
        <f t="shared" si="92"/>
        <v>85555.555555555547</v>
      </c>
      <c r="R31" s="46">
        <f t="shared" si="92"/>
        <v>77777.777777777766</v>
      </c>
      <c r="S31" s="46">
        <f t="shared" si="92"/>
        <v>77777.777777777766</v>
      </c>
      <c r="T31" s="46">
        <f t="shared" si="92"/>
        <v>77777.777777777766</v>
      </c>
      <c r="U31" s="46">
        <f t="shared" si="92"/>
        <v>77777.777777777766</v>
      </c>
      <c r="V31" s="46">
        <f t="shared" si="92"/>
        <v>77777.777777777766</v>
      </c>
      <c r="W31" s="46">
        <f t="shared" si="92"/>
        <v>77777.777777777766</v>
      </c>
      <c r="X31" s="46">
        <f t="shared" si="92"/>
        <v>77777.777777777766</v>
      </c>
      <c r="Y31" s="46">
        <f t="shared" si="92"/>
        <v>77777.777777777766</v>
      </c>
      <c r="Z31" s="46">
        <f t="shared" si="92"/>
        <v>77777.777777777766</v>
      </c>
      <c r="AA31" s="46">
        <f t="shared" si="92"/>
        <v>77777.777777777766</v>
      </c>
      <c r="AB31" s="46">
        <f t="shared" si="92"/>
        <v>77777.777777777766</v>
      </c>
      <c r="AC31" s="46">
        <f t="shared" si="92"/>
        <v>77777.777777777766</v>
      </c>
      <c r="AD31" s="46">
        <f t="shared" si="92"/>
        <v>77777.777777777766</v>
      </c>
      <c r="AE31" s="46">
        <f t="shared" si="92"/>
        <v>77777.777777777766</v>
      </c>
      <c r="AF31" s="46">
        <f t="shared" si="92"/>
        <v>77777.777777777766</v>
      </c>
      <c r="AG31" s="46">
        <f t="shared" si="92"/>
        <v>77777.777777777766</v>
      </c>
      <c r="AH31" s="46">
        <f t="shared" si="92"/>
        <v>77777.777777777766</v>
      </c>
      <c r="AI31" s="46">
        <f t="shared" si="92"/>
        <v>77777.777777777766</v>
      </c>
      <c r="AJ31" s="46">
        <f t="shared" si="92"/>
        <v>77777.777777777766</v>
      </c>
      <c r="AK31" s="46">
        <f t="shared" si="92"/>
        <v>77777.777777777766</v>
      </c>
      <c r="AL31" s="46">
        <f t="shared" si="92"/>
        <v>77777.777777777766</v>
      </c>
      <c r="AM31" s="46">
        <f t="shared" si="92"/>
        <v>77777.777777777766</v>
      </c>
      <c r="AN31" s="46">
        <f t="shared" si="92"/>
        <v>77777.777777777766</v>
      </c>
      <c r="AO31" s="46">
        <f t="shared" si="92"/>
        <v>77777.777777777766</v>
      </c>
      <c r="AP31" s="46">
        <f t="shared" si="92"/>
        <v>77777.777777777766</v>
      </c>
      <c r="AQ31" s="46">
        <f t="shared" si="92"/>
        <v>77777.777777777766</v>
      </c>
      <c r="AR31" s="46">
        <f t="shared" si="92"/>
        <v>77777.777777777766</v>
      </c>
      <c r="AS31" s="46">
        <f t="shared" si="92"/>
        <v>77777.777777777766</v>
      </c>
      <c r="AT31" s="46">
        <f t="shared" si="92"/>
        <v>77777.777777777766</v>
      </c>
      <c r="AU31" s="46">
        <f t="shared" si="92"/>
        <v>77777.777777777766</v>
      </c>
      <c r="AV31" s="46">
        <f t="shared" si="92"/>
        <v>77777.777777777766</v>
      </c>
      <c r="AW31" s="46">
        <f t="shared" si="92"/>
        <v>77777.777777777766</v>
      </c>
      <c r="AX31" s="46">
        <f t="shared" si="92"/>
        <v>77777.777777777766</v>
      </c>
      <c r="AY31" s="46">
        <f t="shared" si="92"/>
        <v>77777.777777777766</v>
      </c>
      <c r="AZ31" s="46">
        <f t="shared" si="92"/>
        <v>77777.777777777766</v>
      </c>
      <c r="BA31" s="46">
        <f t="shared" si="92"/>
        <v>77777.777777777766</v>
      </c>
      <c r="BB31" s="46">
        <f t="shared" si="92"/>
        <v>77777.777777777766</v>
      </c>
      <c r="BC31" s="46">
        <f t="shared" si="92"/>
        <v>77777.777777777766</v>
      </c>
      <c r="BD31" s="46">
        <f t="shared" si="92"/>
        <v>77777.777777777766</v>
      </c>
      <c r="BE31" s="46">
        <f t="shared" si="92"/>
        <v>77777.777777777766</v>
      </c>
      <c r="BF31" s="46">
        <f t="shared" si="92"/>
        <v>77777.777777777766</v>
      </c>
      <c r="BG31" s="46">
        <f t="shared" si="92"/>
        <v>77777.777777777766</v>
      </c>
      <c r="BH31" s="46">
        <f t="shared" si="92"/>
        <v>77777.777777777766</v>
      </c>
      <c r="BI31" s="46">
        <f t="shared" si="92"/>
        <v>77777.777777777766</v>
      </c>
      <c r="BJ31" s="46">
        <f t="shared" si="92"/>
        <v>77777.777777777766</v>
      </c>
      <c r="BK31" s="46">
        <f t="shared" si="92"/>
        <v>77777.777777777766</v>
      </c>
    </row>
    <row r="32" spans="1:63">
      <c r="A32" s="2" t="s">
        <v>60</v>
      </c>
      <c r="B32" s="7" t="s">
        <v>14</v>
      </c>
      <c r="C32" s="8">
        <v>0</v>
      </c>
      <c r="D32" s="49">
        <f>D27*D31/1000</f>
        <v>83999.999999999985</v>
      </c>
      <c r="E32" s="49">
        <f t="shared" ref="E32:BK32" si="93">E27*E31/1000</f>
        <v>82320</v>
      </c>
      <c r="F32" s="49">
        <f t="shared" si="93"/>
        <v>80673.599999999991</v>
      </c>
      <c r="G32" s="49">
        <f t="shared" si="93"/>
        <v>79060.127999999982</v>
      </c>
      <c r="H32" s="49">
        <f t="shared" si="93"/>
        <v>77478.925439999977</v>
      </c>
      <c r="I32" s="49">
        <f t="shared" si="93"/>
        <v>72132.879584640003</v>
      </c>
      <c r="J32" s="49">
        <f t="shared" si="93"/>
        <v>66969.683993318395</v>
      </c>
      <c r="K32" s="49">
        <f t="shared" si="93"/>
        <v>61984.163073815798</v>
      </c>
      <c r="L32" s="49">
        <f t="shared" si="93"/>
        <v>57171.275117495985</v>
      </c>
      <c r="M32" s="49">
        <f t="shared" si="93"/>
        <v>52526.109014199435</v>
      </c>
      <c r="N32" s="49">
        <f t="shared" si="93"/>
        <v>48043.881044987749</v>
      </c>
      <c r="O32" s="49">
        <f t="shared" si="93"/>
        <v>43719.931750938857</v>
      </c>
      <c r="P32" s="49">
        <f t="shared" si="93"/>
        <v>39549.722876233915</v>
      </c>
      <c r="Q32" s="49">
        <f t="shared" si="93"/>
        <v>35528.834383816793</v>
      </c>
      <c r="R32" s="49">
        <f t="shared" si="93"/>
        <v>31652.961541945868</v>
      </c>
      <c r="S32" s="49">
        <f t="shared" si="93"/>
        <v>31019.902311106951</v>
      </c>
      <c r="T32" s="49">
        <f t="shared" si="93"/>
        <v>30399.504264884807</v>
      </c>
      <c r="U32" s="49">
        <f t="shared" si="93"/>
        <v>29791.51417958711</v>
      </c>
      <c r="V32" s="49">
        <f t="shared" si="93"/>
        <v>29195.683895995367</v>
      </c>
      <c r="W32" s="49">
        <f t="shared" si="93"/>
        <v>28611.770218075457</v>
      </c>
      <c r="X32" s="49">
        <f t="shared" si="93"/>
        <v>28039.534813713952</v>
      </c>
      <c r="Y32" s="49">
        <f t="shared" si="93"/>
        <v>27478.744117439674</v>
      </c>
      <c r="Z32" s="49">
        <f t="shared" si="93"/>
        <v>26929.169235090882</v>
      </c>
      <c r="AA32" s="49">
        <f t="shared" si="93"/>
        <v>26390.585850389063</v>
      </c>
      <c r="AB32" s="49">
        <f t="shared" si="93"/>
        <v>25862.774133381281</v>
      </c>
      <c r="AC32" s="49">
        <f t="shared" si="93"/>
        <v>25345.518650713657</v>
      </c>
      <c r="AD32" s="49">
        <f t="shared" si="93"/>
        <v>24838.608277699383</v>
      </c>
      <c r="AE32" s="49">
        <f t="shared" si="93"/>
        <v>24341.836112145389</v>
      </c>
      <c r="AF32" s="49">
        <f t="shared" si="93"/>
        <v>23854.999389902485</v>
      </c>
      <c r="AG32" s="49">
        <f t="shared" si="93"/>
        <v>23377.899402104431</v>
      </c>
      <c r="AH32" s="49">
        <f t="shared" si="93"/>
        <v>22910.341414062343</v>
      </c>
      <c r="AI32" s="49">
        <f t="shared" si="93"/>
        <v>22452.134585781092</v>
      </c>
      <c r="AJ32" s="49">
        <f t="shared" si="93"/>
        <v>22003.091894065474</v>
      </c>
      <c r="AK32" s="49">
        <f t="shared" si="93"/>
        <v>21563.030056184161</v>
      </c>
      <c r="AL32" s="49">
        <f t="shared" si="93"/>
        <v>21131.769455060479</v>
      </c>
      <c r="AM32" s="49">
        <f t="shared" si="93"/>
        <v>20709.134065959268</v>
      </c>
      <c r="AN32" s="49">
        <f t="shared" si="93"/>
        <v>20294.951384640084</v>
      </c>
      <c r="AO32" s="49">
        <f t="shared" si="93"/>
        <v>19889.052356947279</v>
      </c>
      <c r="AP32" s="49">
        <f t="shared" si="93"/>
        <v>19491.271309808337</v>
      </c>
      <c r="AQ32" s="49">
        <f t="shared" si="93"/>
        <v>19101.445883612167</v>
      </c>
      <c r="AR32" s="49">
        <f t="shared" si="93"/>
        <v>18719.416965939923</v>
      </c>
      <c r="AS32" s="49">
        <f t="shared" si="93"/>
        <v>18345.028626621122</v>
      </c>
      <c r="AT32" s="49">
        <f t="shared" si="93"/>
        <v>17978.128054088702</v>
      </c>
      <c r="AU32" s="49">
        <f t="shared" si="93"/>
        <v>17618.565493006925</v>
      </c>
      <c r="AV32" s="49">
        <f t="shared" si="93"/>
        <v>17266.194183146785</v>
      </c>
      <c r="AW32" s="49">
        <f t="shared" si="93"/>
        <v>16920.87029948385</v>
      </c>
      <c r="AX32" s="49">
        <f t="shared" si="93"/>
        <v>16582.452893494174</v>
      </c>
      <c r="AY32" s="49">
        <f t="shared" si="93"/>
        <v>16250.803835624291</v>
      </c>
      <c r="AZ32" s="49">
        <f t="shared" si="93"/>
        <v>15925.787758911803</v>
      </c>
      <c r="BA32" s="49">
        <f t="shared" si="93"/>
        <v>15607.272003733568</v>
      </c>
      <c r="BB32" s="49">
        <f t="shared" si="93"/>
        <v>15295.126563658896</v>
      </c>
      <c r="BC32" s="49">
        <f t="shared" si="93"/>
        <v>14989.22403238572</v>
      </c>
      <c r="BD32" s="49">
        <f t="shared" si="93"/>
        <v>14689.439551738004</v>
      </c>
      <c r="BE32" s="49">
        <f t="shared" si="93"/>
        <v>14395.650760703244</v>
      </c>
      <c r="BF32" s="49">
        <f t="shared" si="93"/>
        <v>14107.737745489178</v>
      </c>
      <c r="BG32" s="49">
        <f t="shared" si="93"/>
        <v>13825.582990579394</v>
      </c>
      <c r="BH32" s="49">
        <f t="shared" si="93"/>
        <v>13549.071330767807</v>
      </c>
      <c r="BI32" s="49">
        <f t="shared" si="93"/>
        <v>13278.08990415245</v>
      </c>
      <c r="BJ32" s="49">
        <f t="shared" si="93"/>
        <v>13012.528106069401</v>
      </c>
      <c r="BK32" s="49">
        <f t="shared" si="93"/>
        <v>12752.277543948014</v>
      </c>
    </row>
    <row r="33" spans="1:63">
      <c r="A33" s="1" t="s">
        <v>19</v>
      </c>
      <c r="B33" t="s">
        <v>20</v>
      </c>
      <c r="C33" s="5">
        <v>0</v>
      </c>
      <c r="D33" s="45">
        <v>0.1</v>
      </c>
      <c r="E33" s="45">
        <f t="shared" ref="E33:T34" si="94">D33</f>
        <v>0.1</v>
      </c>
      <c r="F33" s="45">
        <f t="shared" si="94"/>
        <v>0.1</v>
      </c>
      <c r="G33" s="45">
        <f t="shared" si="94"/>
        <v>0.1</v>
      </c>
      <c r="H33" s="45">
        <f t="shared" si="94"/>
        <v>0.1</v>
      </c>
      <c r="I33" s="45">
        <f t="shared" si="94"/>
        <v>0.1</v>
      </c>
      <c r="J33" s="45">
        <f t="shared" si="94"/>
        <v>0.1</v>
      </c>
      <c r="K33" s="45">
        <f t="shared" si="94"/>
        <v>0.1</v>
      </c>
      <c r="L33" s="45">
        <f t="shared" si="94"/>
        <v>0.1</v>
      </c>
      <c r="M33" s="45">
        <f t="shared" si="94"/>
        <v>0.1</v>
      </c>
      <c r="N33" s="45">
        <f t="shared" si="94"/>
        <v>0.1</v>
      </c>
      <c r="O33" s="45">
        <f t="shared" si="94"/>
        <v>0.1</v>
      </c>
      <c r="P33" s="45">
        <f t="shared" si="94"/>
        <v>0.1</v>
      </c>
      <c r="Q33" s="45">
        <f t="shared" si="94"/>
        <v>0.1</v>
      </c>
      <c r="R33" s="45">
        <f t="shared" si="94"/>
        <v>0.1</v>
      </c>
      <c r="S33" s="45">
        <f t="shared" si="94"/>
        <v>0.1</v>
      </c>
      <c r="T33" s="45">
        <f t="shared" si="94"/>
        <v>0.1</v>
      </c>
      <c r="U33" s="45">
        <f t="shared" ref="U33:AJ34" si="95">T33</f>
        <v>0.1</v>
      </c>
      <c r="V33" s="45">
        <f t="shared" si="95"/>
        <v>0.1</v>
      </c>
      <c r="W33" s="45">
        <f t="shared" si="95"/>
        <v>0.1</v>
      </c>
      <c r="X33" s="45">
        <f t="shared" si="95"/>
        <v>0.1</v>
      </c>
      <c r="Y33" s="45">
        <f t="shared" si="95"/>
        <v>0.1</v>
      </c>
      <c r="Z33" s="45">
        <f t="shared" si="95"/>
        <v>0.1</v>
      </c>
      <c r="AA33" s="45">
        <f t="shared" si="95"/>
        <v>0.1</v>
      </c>
      <c r="AB33" s="45">
        <f t="shared" si="95"/>
        <v>0.1</v>
      </c>
      <c r="AC33" s="45">
        <f t="shared" si="95"/>
        <v>0.1</v>
      </c>
      <c r="AD33" s="45">
        <f t="shared" si="95"/>
        <v>0.1</v>
      </c>
      <c r="AE33" s="45">
        <f t="shared" si="95"/>
        <v>0.1</v>
      </c>
      <c r="AF33" s="45">
        <f t="shared" si="95"/>
        <v>0.1</v>
      </c>
      <c r="AG33" s="45">
        <f t="shared" si="95"/>
        <v>0.1</v>
      </c>
      <c r="AH33" s="45">
        <f t="shared" si="95"/>
        <v>0.1</v>
      </c>
      <c r="AI33" s="45">
        <f t="shared" si="95"/>
        <v>0.1</v>
      </c>
      <c r="AJ33" s="45">
        <f t="shared" si="95"/>
        <v>0.1</v>
      </c>
      <c r="AK33" s="45">
        <f t="shared" ref="AK33:AZ34" si="96">AJ33</f>
        <v>0.1</v>
      </c>
      <c r="AL33" s="45">
        <f t="shared" si="96"/>
        <v>0.1</v>
      </c>
      <c r="AM33" s="45">
        <f t="shared" si="96"/>
        <v>0.1</v>
      </c>
      <c r="AN33" s="45">
        <f t="shared" si="96"/>
        <v>0.1</v>
      </c>
      <c r="AO33" s="45">
        <f t="shared" si="96"/>
        <v>0.1</v>
      </c>
      <c r="AP33" s="45">
        <f t="shared" si="96"/>
        <v>0.1</v>
      </c>
      <c r="AQ33" s="45">
        <f t="shared" si="96"/>
        <v>0.1</v>
      </c>
      <c r="AR33" s="45">
        <f t="shared" si="96"/>
        <v>0.1</v>
      </c>
      <c r="AS33" s="45">
        <f t="shared" si="96"/>
        <v>0.1</v>
      </c>
      <c r="AT33" s="45">
        <f t="shared" si="96"/>
        <v>0.1</v>
      </c>
      <c r="AU33" s="45">
        <f t="shared" si="96"/>
        <v>0.1</v>
      </c>
      <c r="AV33" s="45">
        <f t="shared" si="96"/>
        <v>0.1</v>
      </c>
      <c r="AW33" s="45">
        <f t="shared" si="96"/>
        <v>0.1</v>
      </c>
      <c r="AX33" s="45">
        <f t="shared" si="96"/>
        <v>0.1</v>
      </c>
      <c r="AY33" s="45">
        <f t="shared" si="96"/>
        <v>0.1</v>
      </c>
      <c r="AZ33" s="45">
        <f t="shared" si="96"/>
        <v>0.1</v>
      </c>
      <c r="BA33" s="45">
        <f t="shared" ref="BA33:BK34" si="97">AZ33</f>
        <v>0.1</v>
      </c>
      <c r="BB33" s="45">
        <f t="shared" si="97"/>
        <v>0.1</v>
      </c>
      <c r="BC33" s="45">
        <f t="shared" si="97"/>
        <v>0.1</v>
      </c>
      <c r="BD33" s="45">
        <f t="shared" si="97"/>
        <v>0.1</v>
      </c>
      <c r="BE33" s="45">
        <f t="shared" si="97"/>
        <v>0.1</v>
      </c>
      <c r="BF33" s="45">
        <f t="shared" si="97"/>
        <v>0.1</v>
      </c>
      <c r="BG33" s="45">
        <f t="shared" si="97"/>
        <v>0.1</v>
      </c>
      <c r="BH33" s="45">
        <f t="shared" si="97"/>
        <v>0.1</v>
      </c>
      <c r="BI33" s="45">
        <f t="shared" si="97"/>
        <v>0.1</v>
      </c>
      <c r="BJ33" s="45">
        <f t="shared" si="97"/>
        <v>0.1</v>
      </c>
      <c r="BK33" s="45">
        <f t="shared" si="97"/>
        <v>0.1</v>
      </c>
    </row>
    <row r="34" spans="1:63">
      <c r="A34" s="1" t="s">
        <v>43</v>
      </c>
      <c r="B34" s="40" t="s">
        <v>44</v>
      </c>
      <c r="C34" s="5">
        <v>0</v>
      </c>
      <c r="D34" s="45">
        <v>2</v>
      </c>
      <c r="E34" s="45">
        <f t="shared" si="94"/>
        <v>2</v>
      </c>
      <c r="F34" s="45">
        <f t="shared" si="94"/>
        <v>2</v>
      </c>
      <c r="G34" s="45">
        <f t="shared" si="94"/>
        <v>2</v>
      </c>
      <c r="H34" s="45">
        <f t="shared" si="94"/>
        <v>2</v>
      </c>
      <c r="I34" s="45">
        <f t="shared" si="94"/>
        <v>2</v>
      </c>
      <c r="J34" s="45">
        <f t="shared" si="94"/>
        <v>2</v>
      </c>
      <c r="K34" s="45">
        <f t="shared" si="94"/>
        <v>2</v>
      </c>
      <c r="L34" s="45">
        <f t="shared" si="94"/>
        <v>2</v>
      </c>
      <c r="M34" s="45">
        <f t="shared" si="94"/>
        <v>2</v>
      </c>
      <c r="N34" s="45">
        <f t="shared" si="94"/>
        <v>2</v>
      </c>
      <c r="O34" s="45">
        <f t="shared" si="94"/>
        <v>2</v>
      </c>
      <c r="P34" s="45">
        <f t="shared" si="94"/>
        <v>2</v>
      </c>
      <c r="Q34" s="45">
        <f t="shared" si="94"/>
        <v>2</v>
      </c>
      <c r="R34" s="45">
        <f t="shared" si="94"/>
        <v>2</v>
      </c>
      <c r="S34" s="45">
        <f t="shared" si="94"/>
        <v>2</v>
      </c>
      <c r="T34" s="45">
        <f t="shared" si="94"/>
        <v>2</v>
      </c>
      <c r="U34" s="45">
        <f t="shared" si="95"/>
        <v>2</v>
      </c>
      <c r="V34" s="45">
        <f t="shared" si="95"/>
        <v>2</v>
      </c>
      <c r="W34" s="45">
        <f t="shared" si="95"/>
        <v>2</v>
      </c>
      <c r="X34" s="45">
        <f t="shared" si="95"/>
        <v>2</v>
      </c>
      <c r="Y34" s="45">
        <f t="shared" si="95"/>
        <v>2</v>
      </c>
      <c r="Z34" s="45">
        <f t="shared" si="95"/>
        <v>2</v>
      </c>
      <c r="AA34" s="45">
        <f t="shared" si="95"/>
        <v>2</v>
      </c>
      <c r="AB34" s="45">
        <f t="shared" si="95"/>
        <v>2</v>
      </c>
      <c r="AC34" s="45">
        <f t="shared" si="95"/>
        <v>2</v>
      </c>
      <c r="AD34" s="45">
        <f t="shared" si="95"/>
        <v>2</v>
      </c>
      <c r="AE34" s="45">
        <f t="shared" si="95"/>
        <v>2</v>
      </c>
      <c r="AF34" s="45">
        <f t="shared" si="95"/>
        <v>2</v>
      </c>
      <c r="AG34" s="45">
        <f t="shared" si="95"/>
        <v>2</v>
      </c>
      <c r="AH34" s="45">
        <f t="shared" si="95"/>
        <v>2</v>
      </c>
      <c r="AI34" s="45">
        <f t="shared" si="95"/>
        <v>2</v>
      </c>
      <c r="AJ34" s="45">
        <f t="shared" si="95"/>
        <v>2</v>
      </c>
      <c r="AK34" s="45">
        <f t="shared" si="96"/>
        <v>2</v>
      </c>
      <c r="AL34" s="45">
        <f t="shared" si="96"/>
        <v>2</v>
      </c>
      <c r="AM34" s="45">
        <f t="shared" si="96"/>
        <v>2</v>
      </c>
      <c r="AN34" s="45">
        <f t="shared" si="96"/>
        <v>2</v>
      </c>
      <c r="AO34" s="45">
        <f t="shared" si="96"/>
        <v>2</v>
      </c>
      <c r="AP34" s="45">
        <f t="shared" si="96"/>
        <v>2</v>
      </c>
      <c r="AQ34" s="45">
        <f t="shared" si="96"/>
        <v>2</v>
      </c>
      <c r="AR34" s="45">
        <f t="shared" si="96"/>
        <v>2</v>
      </c>
      <c r="AS34" s="45">
        <f t="shared" si="96"/>
        <v>2</v>
      </c>
      <c r="AT34" s="45">
        <f t="shared" si="96"/>
        <v>2</v>
      </c>
      <c r="AU34" s="45">
        <f t="shared" si="96"/>
        <v>2</v>
      </c>
      <c r="AV34" s="45">
        <f t="shared" si="96"/>
        <v>2</v>
      </c>
      <c r="AW34" s="45">
        <f t="shared" si="96"/>
        <v>2</v>
      </c>
      <c r="AX34" s="45">
        <f t="shared" si="96"/>
        <v>2</v>
      </c>
      <c r="AY34" s="45">
        <f t="shared" si="96"/>
        <v>2</v>
      </c>
      <c r="AZ34" s="45">
        <f t="shared" si="96"/>
        <v>2</v>
      </c>
      <c r="BA34" s="45">
        <f t="shared" si="97"/>
        <v>2</v>
      </c>
      <c r="BB34" s="45">
        <f t="shared" si="97"/>
        <v>2</v>
      </c>
      <c r="BC34" s="45">
        <f t="shared" si="97"/>
        <v>2</v>
      </c>
      <c r="BD34" s="45">
        <f t="shared" si="97"/>
        <v>2</v>
      </c>
      <c r="BE34" s="45">
        <f t="shared" si="97"/>
        <v>2</v>
      </c>
      <c r="BF34" s="45">
        <f t="shared" si="97"/>
        <v>2</v>
      </c>
      <c r="BG34" s="45">
        <f t="shared" si="97"/>
        <v>2</v>
      </c>
      <c r="BH34" s="45">
        <f t="shared" si="97"/>
        <v>2</v>
      </c>
      <c r="BI34" s="45">
        <f t="shared" si="97"/>
        <v>2</v>
      </c>
      <c r="BJ34" s="45">
        <f t="shared" si="97"/>
        <v>2</v>
      </c>
      <c r="BK34" s="45">
        <f t="shared" si="97"/>
        <v>2</v>
      </c>
    </row>
    <row r="35" spans="1:63">
      <c r="A35" s="14" t="s">
        <v>19</v>
      </c>
      <c r="B35" s="15" t="s">
        <v>14</v>
      </c>
      <c r="C35" s="8">
        <v>0</v>
      </c>
      <c r="D35" s="49">
        <f>C3*(D33/100)</f>
        <v>17280</v>
      </c>
      <c r="E35" s="49">
        <f>D35*(1+(E34/100))</f>
        <v>17625.599999999999</v>
      </c>
      <c r="F35" s="49">
        <f t="shared" ref="F35:BK35" si="98">E35*(1+(F34/100))</f>
        <v>17978.111999999997</v>
      </c>
      <c r="G35" s="49">
        <f t="shared" si="98"/>
        <v>18337.674239999997</v>
      </c>
      <c r="H35" s="49">
        <f t="shared" si="98"/>
        <v>18704.427724799996</v>
      </c>
      <c r="I35" s="49">
        <f t="shared" si="98"/>
        <v>19078.516279295996</v>
      </c>
      <c r="J35" s="49">
        <f t="shared" si="98"/>
        <v>19460.086604881915</v>
      </c>
      <c r="K35" s="49">
        <f t="shared" si="98"/>
        <v>19849.288336979553</v>
      </c>
      <c r="L35" s="49">
        <f t="shared" si="98"/>
        <v>20246.274103719144</v>
      </c>
      <c r="M35" s="49">
        <f t="shared" si="98"/>
        <v>20651.199585793529</v>
      </c>
      <c r="N35" s="49">
        <f t="shared" si="98"/>
        <v>21064.223577509401</v>
      </c>
      <c r="O35" s="49">
        <f t="shared" si="98"/>
        <v>21485.50804905959</v>
      </c>
      <c r="P35" s="49">
        <f t="shared" si="98"/>
        <v>21915.218210040781</v>
      </c>
      <c r="Q35" s="49">
        <f t="shared" si="98"/>
        <v>22353.522574241597</v>
      </c>
      <c r="R35" s="49">
        <f t="shared" si="98"/>
        <v>22800.59302572643</v>
      </c>
      <c r="S35" s="49">
        <f t="shared" si="98"/>
        <v>23256.604886240959</v>
      </c>
      <c r="T35" s="49">
        <f t="shared" si="98"/>
        <v>23721.736983965777</v>
      </c>
      <c r="U35" s="49">
        <f t="shared" si="98"/>
        <v>24196.171723645093</v>
      </c>
      <c r="V35" s="49">
        <f t="shared" si="98"/>
        <v>24680.095158117994</v>
      </c>
      <c r="W35" s="49">
        <f t="shared" si="98"/>
        <v>25173.697061280356</v>
      </c>
      <c r="X35" s="49">
        <f t="shared" si="98"/>
        <v>25677.171002505962</v>
      </c>
      <c r="Y35" s="49">
        <f t="shared" si="98"/>
        <v>26190.714422556081</v>
      </c>
      <c r="Z35" s="49">
        <f t="shared" si="98"/>
        <v>26714.528711007202</v>
      </c>
      <c r="AA35" s="49">
        <f t="shared" si="98"/>
        <v>27248.819285227346</v>
      </c>
      <c r="AB35" s="49">
        <f t="shared" si="98"/>
        <v>27793.795670931893</v>
      </c>
      <c r="AC35" s="49">
        <f t="shared" si="98"/>
        <v>28349.67158435053</v>
      </c>
      <c r="AD35" s="49">
        <f t="shared" si="98"/>
        <v>28916.665016037539</v>
      </c>
      <c r="AE35" s="49">
        <f t="shared" si="98"/>
        <v>29494.998316358291</v>
      </c>
      <c r="AF35" s="49">
        <f t="shared" si="98"/>
        <v>30084.898282685459</v>
      </c>
      <c r="AG35" s="49">
        <f t="shared" si="98"/>
        <v>30686.59624833917</v>
      </c>
      <c r="AH35" s="49">
        <f t="shared" si="98"/>
        <v>31300.328173305956</v>
      </c>
      <c r="AI35" s="49">
        <f t="shared" si="98"/>
        <v>31926.334736772074</v>
      </c>
      <c r="AJ35" s="49">
        <f t="shared" si="98"/>
        <v>32564.861431507517</v>
      </c>
      <c r="AK35" s="49">
        <f t="shared" si="98"/>
        <v>33216.158660137669</v>
      </c>
      <c r="AL35" s="49">
        <f t="shared" si="98"/>
        <v>33880.481833340426</v>
      </c>
      <c r="AM35" s="49">
        <f t="shared" si="98"/>
        <v>34558.091470007232</v>
      </c>
      <c r="AN35" s="49">
        <f t="shared" si="98"/>
        <v>35249.253299407377</v>
      </c>
      <c r="AO35" s="49">
        <f t="shared" si="98"/>
        <v>35954.238365395526</v>
      </c>
      <c r="AP35" s="49">
        <f t="shared" si="98"/>
        <v>36673.323132703437</v>
      </c>
      <c r="AQ35" s="49">
        <f t="shared" si="98"/>
        <v>37406.789595357506</v>
      </c>
      <c r="AR35" s="49">
        <f t="shared" si="98"/>
        <v>38154.925387264659</v>
      </c>
      <c r="AS35" s="49">
        <f t="shared" si="98"/>
        <v>38918.023895009952</v>
      </c>
      <c r="AT35" s="49">
        <f t="shared" si="98"/>
        <v>39696.38437291015</v>
      </c>
      <c r="AU35" s="49">
        <f t="shared" si="98"/>
        <v>40490.312060368356</v>
      </c>
      <c r="AV35" s="49">
        <f t="shared" si="98"/>
        <v>41300.118301575727</v>
      </c>
      <c r="AW35" s="49">
        <f t="shared" si="98"/>
        <v>42126.12066760724</v>
      </c>
      <c r="AX35" s="49">
        <f t="shared" si="98"/>
        <v>42968.643080959388</v>
      </c>
      <c r="AY35" s="49">
        <f t="shared" si="98"/>
        <v>43828.015942578575</v>
      </c>
      <c r="AZ35" s="49">
        <f t="shared" si="98"/>
        <v>44704.576261430149</v>
      </c>
      <c r="BA35" s="49">
        <f t="shared" si="98"/>
        <v>45598.667786658756</v>
      </c>
      <c r="BB35" s="49">
        <f t="shared" si="98"/>
        <v>46510.641142391934</v>
      </c>
      <c r="BC35" s="49">
        <f t="shared" si="98"/>
        <v>47440.853965239774</v>
      </c>
      <c r="BD35" s="49">
        <f t="shared" si="98"/>
        <v>48389.671044544571</v>
      </c>
      <c r="BE35" s="49">
        <f t="shared" si="98"/>
        <v>49357.464465435463</v>
      </c>
      <c r="BF35" s="49">
        <f t="shared" si="98"/>
        <v>50344.613754744176</v>
      </c>
      <c r="BG35" s="49">
        <f t="shared" si="98"/>
        <v>51351.50602983906</v>
      </c>
      <c r="BH35" s="49">
        <f t="shared" si="98"/>
        <v>52378.536150435844</v>
      </c>
      <c r="BI35" s="49">
        <f t="shared" si="98"/>
        <v>53426.106873444565</v>
      </c>
      <c r="BJ35" s="49">
        <f t="shared" si="98"/>
        <v>54494.629010913457</v>
      </c>
      <c r="BK35" s="49">
        <f t="shared" si="98"/>
        <v>55584.521591131728</v>
      </c>
    </row>
    <row r="36" spans="1:63">
      <c r="A36" s="1" t="s">
        <v>21</v>
      </c>
      <c r="B36" s="5">
        <v>0</v>
      </c>
      <c r="C36" s="5">
        <v>0</v>
      </c>
      <c r="D36" s="53">
        <v>20</v>
      </c>
      <c r="E36" s="53">
        <f>D36</f>
        <v>20</v>
      </c>
      <c r="F36" s="53">
        <f t="shared" ref="F36:BK36" si="99">E36</f>
        <v>20</v>
      </c>
      <c r="G36" s="53">
        <f t="shared" si="99"/>
        <v>20</v>
      </c>
      <c r="H36" s="53">
        <f t="shared" si="99"/>
        <v>20</v>
      </c>
      <c r="I36" s="53">
        <f t="shared" si="99"/>
        <v>20</v>
      </c>
      <c r="J36" s="53">
        <f t="shared" si="99"/>
        <v>20</v>
      </c>
      <c r="K36" s="53">
        <f t="shared" si="99"/>
        <v>20</v>
      </c>
      <c r="L36" s="53">
        <f t="shared" si="99"/>
        <v>20</v>
      </c>
      <c r="M36" s="53">
        <f t="shared" si="99"/>
        <v>20</v>
      </c>
      <c r="N36" s="53">
        <f t="shared" si="99"/>
        <v>20</v>
      </c>
      <c r="O36" s="53">
        <f t="shared" si="99"/>
        <v>20</v>
      </c>
      <c r="P36" s="53">
        <f t="shared" si="99"/>
        <v>20</v>
      </c>
      <c r="Q36" s="53">
        <f t="shared" si="99"/>
        <v>20</v>
      </c>
      <c r="R36" s="53">
        <f t="shared" si="99"/>
        <v>20</v>
      </c>
      <c r="S36" s="53">
        <f t="shared" si="99"/>
        <v>20</v>
      </c>
      <c r="T36" s="53">
        <f t="shared" si="99"/>
        <v>20</v>
      </c>
      <c r="U36" s="53">
        <f t="shared" si="99"/>
        <v>20</v>
      </c>
      <c r="V36" s="53">
        <f t="shared" si="99"/>
        <v>20</v>
      </c>
      <c r="W36" s="53">
        <f t="shared" si="99"/>
        <v>20</v>
      </c>
      <c r="X36" s="53">
        <f t="shared" si="99"/>
        <v>20</v>
      </c>
      <c r="Y36" s="53">
        <f t="shared" si="99"/>
        <v>20</v>
      </c>
      <c r="Z36" s="53">
        <f t="shared" si="99"/>
        <v>20</v>
      </c>
      <c r="AA36" s="53">
        <f t="shared" si="99"/>
        <v>20</v>
      </c>
      <c r="AB36" s="53">
        <f t="shared" si="99"/>
        <v>20</v>
      </c>
      <c r="AC36" s="53">
        <f t="shared" si="99"/>
        <v>20</v>
      </c>
      <c r="AD36" s="53">
        <f t="shared" si="99"/>
        <v>20</v>
      </c>
      <c r="AE36" s="53">
        <f t="shared" si="99"/>
        <v>20</v>
      </c>
      <c r="AF36" s="53">
        <f t="shared" si="99"/>
        <v>20</v>
      </c>
      <c r="AG36" s="53">
        <f t="shared" si="99"/>
        <v>20</v>
      </c>
      <c r="AH36" s="53">
        <f t="shared" si="99"/>
        <v>20</v>
      </c>
      <c r="AI36" s="53">
        <f t="shared" si="99"/>
        <v>20</v>
      </c>
      <c r="AJ36" s="53">
        <f t="shared" si="99"/>
        <v>20</v>
      </c>
      <c r="AK36" s="53">
        <f t="shared" si="99"/>
        <v>20</v>
      </c>
      <c r="AL36" s="53">
        <f t="shared" si="99"/>
        <v>20</v>
      </c>
      <c r="AM36" s="53">
        <f t="shared" si="99"/>
        <v>20</v>
      </c>
      <c r="AN36" s="53">
        <f t="shared" si="99"/>
        <v>20</v>
      </c>
      <c r="AO36" s="53">
        <f t="shared" si="99"/>
        <v>20</v>
      </c>
      <c r="AP36" s="53">
        <f t="shared" si="99"/>
        <v>20</v>
      </c>
      <c r="AQ36" s="53">
        <f t="shared" si="99"/>
        <v>20</v>
      </c>
      <c r="AR36" s="53">
        <f t="shared" si="99"/>
        <v>20</v>
      </c>
      <c r="AS36" s="53">
        <f t="shared" si="99"/>
        <v>20</v>
      </c>
      <c r="AT36" s="53">
        <f t="shared" si="99"/>
        <v>20</v>
      </c>
      <c r="AU36" s="53">
        <f t="shared" si="99"/>
        <v>20</v>
      </c>
      <c r="AV36" s="53">
        <f t="shared" si="99"/>
        <v>20</v>
      </c>
      <c r="AW36" s="53">
        <f t="shared" si="99"/>
        <v>20</v>
      </c>
      <c r="AX36" s="53">
        <f t="shared" si="99"/>
        <v>20</v>
      </c>
      <c r="AY36" s="53">
        <f t="shared" si="99"/>
        <v>20</v>
      </c>
      <c r="AZ36" s="53">
        <f t="shared" si="99"/>
        <v>20</v>
      </c>
      <c r="BA36" s="53">
        <f t="shared" si="99"/>
        <v>20</v>
      </c>
      <c r="BB36" s="53">
        <f t="shared" si="99"/>
        <v>20</v>
      </c>
      <c r="BC36" s="53">
        <f t="shared" si="99"/>
        <v>20</v>
      </c>
      <c r="BD36" s="53">
        <f t="shared" si="99"/>
        <v>20</v>
      </c>
      <c r="BE36" s="53">
        <f t="shared" si="99"/>
        <v>20</v>
      </c>
      <c r="BF36" s="53">
        <f t="shared" si="99"/>
        <v>20</v>
      </c>
      <c r="BG36" s="53">
        <f t="shared" si="99"/>
        <v>20</v>
      </c>
      <c r="BH36" s="53">
        <f t="shared" si="99"/>
        <v>20</v>
      </c>
      <c r="BI36" s="53">
        <f t="shared" si="99"/>
        <v>20</v>
      </c>
      <c r="BJ36" s="53">
        <f t="shared" si="99"/>
        <v>20</v>
      </c>
      <c r="BK36" s="53">
        <f t="shared" si="99"/>
        <v>20</v>
      </c>
    </row>
    <row r="37" spans="1:63">
      <c r="A37" s="1" t="s">
        <v>45</v>
      </c>
      <c r="B37" s="40" t="s">
        <v>44</v>
      </c>
      <c r="C37" s="5">
        <v>0</v>
      </c>
      <c r="D37" s="45">
        <v>3</v>
      </c>
      <c r="E37" s="45">
        <f t="shared" ref="E37:BK37" si="100">D37</f>
        <v>3</v>
      </c>
      <c r="F37" s="45">
        <f t="shared" si="100"/>
        <v>3</v>
      </c>
      <c r="G37" s="45">
        <f t="shared" si="100"/>
        <v>3</v>
      </c>
      <c r="H37" s="45">
        <f t="shared" si="100"/>
        <v>3</v>
      </c>
      <c r="I37" s="45">
        <f t="shared" si="100"/>
        <v>3</v>
      </c>
      <c r="J37" s="45">
        <f t="shared" si="100"/>
        <v>3</v>
      </c>
      <c r="K37" s="45">
        <f t="shared" si="100"/>
        <v>3</v>
      </c>
      <c r="L37" s="45">
        <f t="shared" si="100"/>
        <v>3</v>
      </c>
      <c r="M37" s="45">
        <f t="shared" si="100"/>
        <v>3</v>
      </c>
      <c r="N37" s="45">
        <f t="shared" si="100"/>
        <v>3</v>
      </c>
      <c r="O37" s="45">
        <f t="shared" si="100"/>
        <v>3</v>
      </c>
      <c r="P37" s="45">
        <f t="shared" si="100"/>
        <v>3</v>
      </c>
      <c r="Q37" s="45">
        <f t="shared" si="100"/>
        <v>3</v>
      </c>
      <c r="R37" s="45">
        <f t="shared" si="100"/>
        <v>3</v>
      </c>
      <c r="S37" s="45">
        <f t="shared" si="100"/>
        <v>3</v>
      </c>
      <c r="T37" s="45">
        <f t="shared" si="100"/>
        <v>3</v>
      </c>
      <c r="U37" s="45">
        <f t="shared" si="100"/>
        <v>3</v>
      </c>
      <c r="V37" s="45">
        <f t="shared" si="100"/>
        <v>3</v>
      </c>
      <c r="W37" s="45">
        <f t="shared" si="100"/>
        <v>3</v>
      </c>
      <c r="X37" s="45">
        <f t="shared" si="100"/>
        <v>3</v>
      </c>
      <c r="Y37" s="45">
        <f t="shared" si="100"/>
        <v>3</v>
      </c>
      <c r="Z37" s="45">
        <f t="shared" si="100"/>
        <v>3</v>
      </c>
      <c r="AA37" s="45">
        <f t="shared" si="100"/>
        <v>3</v>
      </c>
      <c r="AB37" s="45">
        <f t="shared" si="100"/>
        <v>3</v>
      </c>
      <c r="AC37" s="45">
        <f t="shared" si="100"/>
        <v>3</v>
      </c>
      <c r="AD37" s="45">
        <f t="shared" si="100"/>
        <v>3</v>
      </c>
      <c r="AE37" s="45">
        <f t="shared" si="100"/>
        <v>3</v>
      </c>
      <c r="AF37" s="45">
        <f t="shared" si="100"/>
        <v>3</v>
      </c>
      <c r="AG37" s="45">
        <f t="shared" si="100"/>
        <v>3</v>
      </c>
      <c r="AH37" s="45">
        <f t="shared" si="100"/>
        <v>3</v>
      </c>
      <c r="AI37" s="45">
        <f t="shared" si="100"/>
        <v>3</v>
      </c>
      <c r="AJ37" s="45">
        <f t="shared" si="100"/>
        <v>3</v>
      </c>
      <c r="AK37" s="45">
        <f t="shared" si="100"/>
        <v>3</v>
      </c>
      <c r="AL37" s="45">
        <f t="shared" si="100"/>
        <v>3</v>
      </c>
      <c r="AM37" s="45">
        <f t="shared" si="100"/>
        <v>3</v>
      </c>
      <c r="AN37" s="45">
        <f t="shared" si="100"/>
        <v>3</v>
      </c>
      <c r="AO37" s="45">
        <f t="shared" si="100"/>
        <v>3</v>
      </c>
      <c r="AP37" s="45">
        <f t="shared" si="100"/>
        <v>3</v>
      </c>
      <c r="AQ37" s="45">
        <f t="shared" si="100"/>
        <v>3</v>
      </c>
      <c r="AR37" s="45">
        <f t="shared" si="100"/>
        <v>3</v>
      </c>
      <c r="AS37" s="45">
        <f t="shared" si="100"/>
        <v>3</v>
      </c>
      <c r="AT37" s="45">
        <f t="shared" si="100"/>
        <v>3</v>
      </c>
      <c r="AU37" s="45">
        <f t="shared" si="100"/>
        <v>3</v>
      </c>
      <c r="AV37" s="45">
        <f t="shared" si="100"/>
        <v>3</v>
      </c>
      <c r="AW37" s="45">
        <f t="shared" si="100"/>
        <v>3</v>
      </c>
      <c r="AX37" s="45">
        <f t="shared" si="100"/>
        <v>3</v>
      </c>
      <c r="AY37" s="45">
        <f t="shared" si="100"/>
        <v>3</v>
      </c>
      <c r="AZ37" s="45">
        <f t="shared" si="100"/>
        <v>3</v>
      </c>
      <c r="BA37" s="45">
        <f t="shared" si="100"/>
        <v>3</v>
      </c>
      <c r="BB37" s="45">
        <f t="shared" si="100"/>
        <v>3</v>
      </c>
      <c r="BC37" s="45">
        <f t="shared" si="100"/>
        <v>3</v>
      </c>
      <c r="BD37" s="45">
        <f t="shared" si="100"/>
        <v>3</v>
      </c>
      <c r="BE37" s="45">
        <f t="shared" si="100"/>
        <v>3</v>
      </c>
      <c r="BF37" s="45">
        <f t="shared" si="100"/>
        <v>3</v>
      </c>
      <c r="BG37" s="45">
        <f t="shared" si="100"/>
        <v>3</v>
      </c>
      <c r="BH37" s="45">
        <f t="shared" si="100"/>
        <v>3</v>
      </c>
      <c r="BI37" s="45">
        <f t="shared" si="100"/>
        <v>3</v>
      </c>
      <c r="BJ37" s="45">
        <f t="shared" si="100"/>
        <v>3</v>
      </c>
      <c r="BK37" s="45">
        <f t="shared" si="100"/>
        <v>3</v>
      </c>
    </row>
    <row r="38" spans="1:63">
      <c r="A38" s="2" t="s">
        <v>65</v>
      </c>
      <c r="B38" s="15" t="s">
        <v>14</v>
      </c>
      <c r="C38" s="8">
        <v>0</v>
      </c>
      <c r="D38" s="49">
        <f>600*D36</f>
        <v>12000</v>
      </c>
      <c r="E38" s="49">
        <f>D38*(1+(E37/100))</f>
        <v>12360</v>
      </c>
      <c r="F38" s="49">
        <f t="shared" ref="F38:BK38" si="101">E38*(1+(F37/100))</f>
        <v>12730.800000000001</v>
      </c>
      <c r="G38" s="49">
        <f t="shared" si="101"/>
        <v>13112.724000000002</v>
      </c>
      <c r="H38" s="49">
        <f t="shared" si="101"/>
        <v>13506.105720000003</v>
      </c>
      <c r="I38" s="49">
        <f t="shared" si="101"/>
        <v>13911.288891600003</v>
      </c>
      <c r="J38" s="49">
        <f t="shared" si="101"/>
        <v>14328.627558348004</v>
      </c>
      <c r="K38" s="49">
        <f t="shared" si="101"/>
        <v>14758.486385098444</v>
      </c>
      <c r="L38" s="49">
        <f t="shared" si="101"/>
        <v>15201.240976651397</v>
      </c>
      <c r="M38" s="49">
        <f t="shared" si="101"/>
        <v>15657.278205950939</v>
      </c>
      <c r="N38" s="49">
        <f t="shared" si="101"/>
        <v>16126.996552129467</v>
      </c>
      <c r="O38" s="49">
        <f t="shared" si="101"/>
        <v>16610.806448693351</v>
      </c>
      <c r="P38" s="49">
        <f t="shared" si="101"/>
        <v>17109.130642154152</v>
      </c>
      <c r="Q38" s="49">
        <f t="shared" si="101"/>
        <v>17622.404561418778</v>
      </c>
      <c r="R38" s="49">
        <f t="shared" si="101"/>
        <v>18151.076698261342</v>
      </c>
      <c r="S38" s="49">
        <f t="shared" si="101"/>
        <v>18695.608999209184</v>
      </c>
      <c r="T38" s="49">
        <f t="shared" si="101"/>
        <v>19256.47726918546</v>
      </c>
      <c r="U38" s="49">
        <f t="shared" si="101"/>
        <v>19834.171587261026</v>
      </c>
      <c r="V38" s="49">
        <f t="shared" si="101"/>
        <v>20429.196734878857</v>
      </c>
      <c r="W38" s="49">
        <f t="shared" si="101"/>
        <v>21042.072636925222</v>
      </c>
      <c r="X38" s="49">
        <f t="shared" si="101"/>
        <v>21673.334816032981</v>
      </c>
      <c r="Y38" s="49">
        <f t="shared" si="101"/>
        <v>22323.53486051397</v>
      </c>
      <c r="Z38" s="49">
        <f t="shared" si="101"/>
        <v>22993.240906329389</v>
      </c>
      <c r="AA38" s="49">
        <f t="shared" si="101"/>
        <v>23683.038133519272</v>
      </c>
      <c r="AB38" s="49">
        <f t="shared" si="101"/>
        <v>24393.529277524853</v>
      </c>
      <c r="AC38" s="49">
        <f t="shared" si="101"/>
        <v>25125.3351558506</v>
      </c>
      <c r="AD38" s="49">
        <f t="shared" si="101"/>
        <v>25879.09521052612</v>
      </c>
      <c r="AE38" s="49">
        <f t="shared" si="101"/>
        <v>26655.468066841906</v>
      </c>
      <c r="AF38" s="49">
        <f t="shared" si="101"/>
        <v>27455.132108847163</v>
      </c>
      <c r="AG38" s="49">
        <f t="shared" si="101"/>
        <v>28278.78607211258</v>
      </c>
      <c r="AH38" s="49">
        <f t="shared" si="101"/>
        <v>29127.14965427596</v>
      </c>
      <c r="AI38" s="49">
        <f t="shared" si="101"/>
        <v>30000.964143904239</v>
      </c>
      <c r="AJ38" s="49">
        <f t="shared" si="101"/>
        <v>30900.993068221367</v>
      </c>
      <c r="AK38" s="49">
        <f t="shared" si="101"/>
        <v>31828.022860268007</v>
      </c>
      <c r="AL38" s="49">
        <f t="shared" si="101"/>
        <v>32782.863546076049</v>
      </c>
      <c r="AM38" s="49">
        <f t="shared" si="101"/>
        <v>33766.349452458329</v>
      </c>
      <c r="AN38" s="49">
        <f t="shared" si="101"/>
        <v>34779.339936032084</v>
      </c>
      <c r="AO38" s="49">
        <f t="shared" si="101"/>
        <v>35822.720134113049</v>
      </c>
      <c r="AP38" s="49">
        <f t="shared" si="101"/>
        <v>36897.401738136439</v>
      </c>
      <c r="AQ38" s="49">
        <f t="shared" si="101"/>
        <v>38004.323790280534</v>
      </c>
      <c r="AR38" s="49">
        <f t="shared" si="101"/>
        <v>39144.453503988952</v>
      </c>
      <c r="AS38" s="49">
        <f t="shared" si="101"/>
        <v>40318.78710910862</v>
      </c>
      <c r="AT38" s="49">
        <f t="shared" si="101"/>
        <v>41528.350722381881</v>
      </c>
      <c r="AU38" s="49">
        <f t="shared" si="101"/>
        <v>42774.201244053336</v>
      </c>
      <c r="AV38" s="49">
        <f t="shared" si="101"/>
        <v>44057.427281374934</v>
      </c>
      <c r="AW38" s="49">
        <f t="shared" si="101"/>
        <v>45379.150099816186</v>
      </c>
      <c r="AX38" s="49">
        <f t="shared" si="101"/>
        <v>46740.52460281067</v>
      </c>
      <c r="AY38" s="49">
        <f t="shared" si="101"/>
        <v>48142.74034089499</v>
      </c>
      <c r="AZ38" s="49">
        <f t="shared" si="101"/>
        <v>49587.022551121838</v>
      </c>
      <c r="BA38" s="49">
        <f t="shared" si="101"/>
        <v>51074.633227655497</v>
      </c>
      <c r="BB38" s="49">
        <f t="shared" si="101"/>
        <v>52606.87222448516</v>
      </c>
      <c r="BC38" s="49">
        <f t="shared" si="101"/>
        <v>54185.078391219715</v>
      </c>
      <c r="BD38" s="49">
        <f t="shared" si="101"/>
        <v>55810.630742956309</v>
      </c>
      <c r="BE38" s="49">
        <f t="shared" si="101"/>
        <v>57484.949665245003</v>
      </c>
      <c r="BF38" s="49">
        <f t="shared" si="101"/>
        <v>59209.498155202353</v>
      </c>
      <c r="BG38" s="49">
        <f t="shared" si="101"/>
        <v>60985.783099858425</v>
      </c>
      <c r="BH38" s="49">
        <f t="shared" si="101"/>
        <v>62815.356592854179</v>
      </c>
      <c r="BI38" s="49">
        <f t="shared" si="101"/>
        <v>64699.817290639803</v>
      </c>
      <c r="BJ38" s="49">
        <f t="shared" si="101"/>
        <v>66640.811809359002</v>
      </c>
      <c r="BK38" s="49">
        <f t="shared" si="101"/>
        <v>68640.036163639772</v>
      </c>
    </row>
    <row r="39" spans="1:63">
      <c r="A39" s="1" t="s">
        <v>22</v>
      </c>
      <c r="B39" t="s">
        <v>20</v>
      </c>
      <c r="C39" s="5">
        <v>0</v>
      </c>
      <c r="D39" s="45">
        <v>0.04</v>
      </c>
      <c r="E39" s="45">
        <f t="shared" ref="E39:BK39" si="102">D39</f>
        <v>0.04</v>
      </c>
      <c r="F39" s="45">
        <f t="shared" si="102"/>
        <v>0.04</v>
      </c>
      <c r="G39" s="45">
        <f t="shared" si="102"/>
        <v>0.04</v>
      </c>
      <c r="H39" s="45">
        <f t="shared" si="102"/>
        <v>0.04</v>
      </c>
      <c r="I39" s="45">
        <f t="shared" si="102"/>
        <v>0.04</v>
      </c>
      <c r="J39" s="45">
        <f t="shared" si="102"/>
        <v>0.04</v>
      </c>
      <c r="K39" s="45">
        <f t="shared" si="102"/>
        <v>0.04</v>
      </c>
      <c r="L39" s="45">
        <f t="shared" si="102"/>
        <v>0.04</v>
      </c>
      <c r="M39" s="45">
        <f t="shared" si="102"/>
        <v>0.04</v>
      </c>
      <c r="N39" s="45">
        <f t="shared" si="102"/>
        <v>0.04</v>
      </c>
      <c r="O39" s="45">
        <f t="shared" si="102"/>
        <v>0.04</v>
      </c>
      <c r="P39" s="45">
        <f t="shared" si="102"/>
        <v>0.04</v>
      </c>
      <c r="Q39" s="45">
        <f t="shared" si="102"/>
        <v>0.04</v>
      </c>
      <c r="R39" s="45">
        <f t="shared" si="102"/>
        <v>0.04</v>
      </c>
      <c r="S39" s="45">
        <f t="shared" si="102"/>
        <v>0.04</v>
      </c>
      <c r="T39" s="45">
        <f t="shared" si="102"/>
        <v>0.04</v>
      </c>
      <c r="U39" s="45">
        <f t="shared" si="102"/>
        <v>0.04</v>
      </c>
      <c r="V39" s="45">
        <f t="shared" si="102"/>
        <v>0.04</v>
      </c>
      <c r="W39" s="45">
        <f t="shared" si="102"/>
        <v>0.04</v>
      </c>
      <c r="X39" s="45">
        <f t="shared" si="102"/>
        <v>0.04</v>
      </c>
      <c r="Y39" s="45">
        <f t="shared" si="102"/>
        <v>0.04</v>
      </c>
      <c r="Z39" s="45">
        <f t="shared" si="102"/>
        <v>0.04</v>
      </c>
      <c r="AA39" s="45">
        <f t="shared" si="102"/>
        <v>0.04</v>
      </c>
      <c r="AB39" s="45">
        <f t="shared" si="102"/>
        <v>0.04</v>
      </c>
      <c r="AC39" s="45">
        <f t="shared" si="102"/>
        <v>0.04</v>
      </c>
      <c r="AD39" s="45">
        <f t="shared" si="102"/>
        <v>0.04</v>
      </c>
      <c r="AE39" s="45">
        <f t="shared" si="102"/>
        <v>0.04</v>
      </c>
      <c r="AF39" s="45">
        <f t="shared" si="102"/>
        <v>0.04</v>
      </c>
      <c r="AG39" s="45">
        <f t="shared" si="102"/>
        <v>0.04</v>
      </c>
      <c r="AH39" s="45">
        <f t="shared" si="102"/>
        <v>0.04</v>
      </c>
      <c r="AI39" s="45">
        <f t="shared" si="102"/>
        <v>0.04</v>
      </c>
      <c r="AJ39" s="45">
        <f t="shared" si="102"/>
        <v>0.04</v>
      </c>
      <c r="AK39" s="45">
        <f t="shared" si="102"/>
        <v>0.04</v>
      </c>
      <c r="AL39" s="45">
        <f t="shared" si="102"/>
        <v>0.04</v>
      </c>
      <c r="AM39" s="45">
        <f t="shared" si="102"/>
        <v>0.04</v>
      </c>
      <c r="AN39" s="45">
        <f t="shared" si="102"/>
        <v>0.04</v>
      </c>
      <c r="AO39" s="45">
        <f t="shared" si="102"/>
        <v>0.04</v>
      </c>
      <c r="AP39" s="45">
        <f t="shared" si="102"/>
        <v>0.04</v>
      </c>
      <c r="AQ39" s="45">
        <f t="shared" si="102"/>
        <v>0.04</v>
      </c>
      <c r="AR39" s="45">
        <f t="shared" si="102"/>
        <v>0.04</v>
      </c>
      <c r="AS39" s="45">
        <f t="shared" si="102"/>
        <v>0.04</v>
      </c>
      <c r="AT39" s="45">
        <f t="shared" si="102"/>
        <v>0.04</v>
      </c>
      <c r="AU39" s="45">
        <f t="shared" si="102"/>
        <v>0.04</v>
      </c>
      <c r="AV39" s="45">
        <f t="shared" si="102"/>
        <v>0.04</v>
      </c>
      <c r="AW39" s="45">
        <f t="shared" si="102"/>
        <v>0.04</v>
      </c>
      <c r="AX39" s="45">
        <f t="shared" si="102"/>
        <v>0.04</v>
      </c>
      <c r="AY39" s="45">
        <f t="shared" si="102"/>
        <v>0.04</v>
      </c>
      <c r="AZ39" s="45">
        <f t="shared" si="102"/>
        <v>0.04</v>
      </c>
      <c r="BA39" s="45">
        <f t="shared" si="102"/>
        <v>0.04</v>
      </c>
      <c r="BB39" s="45">
        <f t="shared" si="102"/>
        <v>0.04</v>
      </c>
      <c r="BC39" s="45">
        <f t="shared" si="102"/>
        <v>0.04</v>
      </c>
      <c r="BD39" s="45">
        <f t="shared" si="102"/>
        <v>0.04</v>
      </c>
      <c r="BE39" s="45">
        <f t="shared" si="102"/>
        <v>0.04</v>
      </c>
      <c r="BF39" s="45">
        <f t="shared" si="102"/>
        <v>0.04</v>
      </c>
      <c r="BG39" s="45">
        <f t="shared" si="102"/>
        <v>0.04</v>
      </c>
      <c r="BH39" s="45">
        <f t="shared" si="102"/>
        <v>0.04</v>
      </c>
      <c r="BI39" s="45">
        <f t="shared" si="102"/>
        <v>0.04</v>
      </c>
      <c r="BJ39" s="45">
        <f t="shared" si="102"/>
        <v>0.04</v>
      </c>
      <c r="BK39" s="45">
        <f t="shared" si="102"/>
        <v>0.04</v>
      </c>
    </row>
    <row r="40" spans="1:63">
      <c r="A40" s="2" t="s">
        <v>62</v>
      </c>
      <c r="B40" s="15" t="s">
        <v>14</v>
      </c>
      <c r="C40" s="8">
        <v>0</v>
      </c>
      <c r="D40" s="49">
        <f>C3*D39/100</f>
        <v>6912</v>
      </c>
      <c r="E40" s="49">
        <f t="shared" ref="E40:AJ40" si="103">D40*(1+((E5)/100))</f>
        <v>7050.24</v>
      </c>
      <c r="F40" s="49">
        <f t="shared" si="103"/>
        <v>7191.2447999999995</v>
      </c>
      <c r="G40" s="49">
        <f t="shared" si="103"/>
        <v>7335.0696959999996</v>
      </c>
      <c r="H40" s="49">
        <f t="shared" si="103"/>
        <v>7481.7710899200001</v>
      </c>
      <c r="I40" s="49">
        <f t="shared" si="103"/>
        <v>7631.4065117184</v>
      </c>
      <c r="J40" s="49">
        <f t="shared" si="103"/>
        <v>7784.0346419527677</v>
      </c>
      <c r="K40" s="49">
        <f t="shared" si="103"/>
        <v>7939.7153347918229</v>
      </c>
      <c r="L40" s="49">
        <f t="shared" si="103"/>
        <v>8098.5096414876598</v>
      </c>
      <c r="M40" s="49">
        <f t="shared" si="103"/>
        <v>8260.4798343174134</v>
      </c>
      <c r="N40" s="49">
        <f t="shared" si="103"/>
        <v>8425.6894310037624</v>
      </c>
      <c r="O40" s="49">
        <f t="shared" si="103"/>
        <v>8594.2032196238379</v>
      </c>
      <c r="P40" s="49">
        <f t="shared" si="103"/>
        <v>8766.0872840163156</v>
      </c>
      <c r="Q40" s="49">
        <f t="shared" si="103"/>
        <v>8941.4090296966424</v>
      </c>
      <c r="R40" s="49">
        <f t="shared" si="103"/>
        <v>9120.2372102905756</v>
      </c>
      <c r="S40" s="49">
        <f t="shared" si="103"/>
        <v>9302.6419544963865</v>
      </c>
      <c r="T40" s="49">
        <f t="shared" si="103"/>
        <v>9488.6947935863136</v>
      </c>
      <c r="U40" s="49">
        <f t="shared" si="103"/>
        <v>9678.4686894580409</v>
      </c>
      <c r="V40" s="49">
        <f t="shared" si="103"/>
        <v>9872.0380632472024</v>
      </c>
      <c r="W40" s="49">
        <f t="shared" si="103"/>
        <v>10069.478824512147</v>
      </c>
      <c r="X40" s="49">
        <f t="shared" si="103"/>
        <v>10270.86840100239</v>
      </c>
      <c r="Y40" s="49">
        <f t="shared" si="103"/>
        <v>10476.285769022437</v>
      </c>
      <c r="Z40" s="49">
        <f t="shared" si="103"/>
        <v>10685.811484402886</v>
      </c>
      <c r="AA40" s="49">
        <f t="shared" si="103"/>
        <v>10899.527714090944</v>
      </c>
      <c r="AB40" s="49">
        <f t="shared" si="103"/>
        <v>11117.518268372763</v>
      </c>
      <c r="AC40" s="49">
        <f t="shared" si="103"/>
        <v>11339.86863374022</v>
      </c>
      <c r="AD40" s="49">
        <f t="shared" si="103"/>
        <v>11566.666006415024</v>
      </c>
      <c r="AE40" s="49">
        <f t="shared" si="103"/>
        <v>11797.999326543324</v>
      </c>
      <c r="AF40" s="49">
        <f t="shared" si="103"/>
        <v>12033.959313074191</v>
      </c>
      <c r="AG40" s="49">
        <f t="shared" si="103"/>
        <v>12274.638499335675</v>
      </c>
      <c r="AH40" s="49">
        <f t="shared" si="103"/>
        <v>12520.131269322388</v>
      </c>
      <c r="AI40" s="49">
        <f t="shared" si="103"/>
        <v>12770.533894708837</v>
      </c>
      <c r="AJ40" s="49">
        <f t="shared" si="103"/>
        <v>13025.944572603014</v>
      </c>
      <c r="AK40" s="49">
        <f t="shared" ref="AK40:BK40" si="104">AJ40*(1+((AK5)/100))</f>
        <v>13286.463464055074</v>
      </c>
      <c r="AL40" s="49">
        <f t="shared" si="104"/>
        <v>13552.192733336176</v>
      </c>
      <c r="AM40" s="49">
        <f t="shared" si="104"/>
        <v>13823.236588002901</v>
      </c>
      <c r="AN40" s="49">
        <f t="shared" si="104"/>
        <v>14099.701319762959</v>
      </c>
      <c r="AO40" s="49">
        <f t="shared" si="104"/>
        <v>14381.695346158218</v>
      </c>
      <c r="AP40" s="49">
        <f t="shared" si="104"/>
        <v>14669.329253081383</v>
      </c>
      <c r="AQ40" s="49">
        <f t="shared" si="104"/>
        <v>14962.715838143011</v>
      </c>
      <c r="AR40" s="49">
        <f t="shared" si="104"/>
        <v>15261.970154905872</v>
      </c>
      <c r="AS40" s="49">
        <f t="shared" si="104"/>
        <v>15567.20955800399</v>
      </c>
      <c r="AT40" s="49">
        <f t="shared" si="104"/>
        <v>15878.55374916407</v>
      </c>
      <c r="AU40" s="49">
        <f t="shared" si="104"/>
        <v>16196.124824147351</v>
      </c>
      <c r="AV40" s="49">
        <f t="shared" si="104"/>
        <v>16520.0473206303</v>
      </c>
      <c r="AW40" s="49">
        <f t="shared" si="104"/>
        <v>16850.448267042906</v>
      </c>
      <c r="AX40" s="49">
        <f t="shared" si="104"/>
        <v>17187.457232383764</v>
      </c>
      <c r="AY40" s="49">
        <f t="shared" si="104"/>
        <v>17531.206377031438</v>
      </c>
      <c r="AZ40" s="49">
        <f t="shared" si="104"/>
        <v>17881.830504572066</v>
      </c>
      <c r="BA40" s="49">
        <f t="shared" si="104"/>
        <v>18239.467114663508</v>
      </c>
      <c r="BB40" s="49">
        <f t="shared" si="104"/>
        <v>18604.25645695678</v>
      </c>
      <c r="BC40" s="49">
        <f t="shared" si="104"/>
        <v>18976.341586095918</v>
      </c>
      <c r="BD40" s="49">
        <f t="shared" si="104"/>
        <v>19355.868417817837</v>
      </c>
      <c r="BE40" s="49">
        <f t="shared" si="104"/>
        <v>19742.985786174195</v>
      </c>
      <c r="BF40" s="49">
        <f t="shared" si="104"/>
        <v>20137.845501897678</v>
      </c>
      <c r="BG40" s="49">
        <f t="shared" si="104"/>
        <v>20540.602411935633</v>
      </c>
      <c r="BH40" s="49">
        <f t="shared" si="104"/>
        <v>20951.414460174346</v>
      </c>
      <c r="BI40" s="49">
        <f t="shared" si="104"/>
        <v>21370.442749377835</v>
      </c>
      <c r="BJ40" s="49">
        <f t="shared" si="104"/>
        <v>21797.851604365391</v>
      </c>
      <c r="BK40" s="49">
        <f t="shared" si="104"/>
        <v>22233.808636452701</v>
      </c>
    </row>
    <row r="41" spans="1:63">
      <c r="A41" s="1" t="s">
        <v>23</v>
      </c>
      <c r="B41" t="s">
        <v>20</v>
      </c>
      <c r="C41" s="5">
        <v>0</v>
      </c>
      <c r="D41" s="45">
        <v>0.05</v>
      </c>
      <c r="E41" s="45">
        <v>0.05</v>
      </c>
      <c r="F41" s="45">
        <v>0.05</v>
      </c>
      <c r="G41" s="45">
        <v>0.05</v>
      </c>
      <c r="H41" s="45">
        <v>0.05</v>
      </c>
      <c r="I41" s="45">
        <v>0.05</v>
      </c>
      <c r="J41" s="45">
        <v>0.05</v>
      </c>
      <c r="K41" s="45">
        <v>0.05</v>
      </c>
      <c r="L41" s="45">
        <v>0.05</v>
      </c>
      <c r="M41" s="45">
        <v>0.05</v>
      </c>
      <c r="N41" s="45">
        <v>0.05</v>
      </c>
      <c r="O41" s="45">
        <v>0.05</v>
      </c>
      <c r="P41" s="45">
        <v>0.05</v>
      </c>
      <c r="Q41" s="45">
        <v>0.05</v>
      </c>
      <c r="R41" s="45">
        <v>0.05</v>
      </c>
      <c r="S41" s="45">
        <v>0.05</v>
      </c>
      <c r="T41" s="45">
        <v>0.05</v>
      </c>
      <c r="U41" s="45">
        <v>0.05</v>
      </c>
      <c r="V41" s="45">
        <v>0.05</v>
      </c>
      <c r="W41" s="45">
        <v>0.05</v>
      </c>
      <c r="X41" s="45">
        <v>0.05</v>
      </c>
      <c r="Y41" s="45">
        <v>0.05</v>
      </c>
      <c r="Z41" s="45">
        <v>0.05</v>
      </c>
      <c r="AA41" s="45">
        <v>0.05</v>
      </c>
      <c r="AB41" s="45">
        <v>0.05</v>
      </c>
      <c r="AC41" s="45">
        <v>0.05</v>
      </c>
      <c r="AD41" s="45">
        <v>0.05</v>
      </c>
      <c r="AE41" s="45">
        <v>0.05</v>
      </c>
      <c r="AF41" s="45">
        <v>0.05</v>
      </c>
      <c r="AG41" s="45">
        <v>0.05</v>
      </c>
      <c r="AH41" s="45">
        <v>0.05</v>
      </c>
      <c r="AI41" s="45">
        <v>0.05</v>
      </c>
      <c r="AJ41" s="45">
        <v>0.05</v>
      </c>
      <c r="AK41" s="45">
        <v>0.05</v>
      </c>
      <c r="AL41" s="45">
        <v>0.05</v>
      </c>
      <c r="AM41" s="45">
        <v>0.05</v>
      </c>
      <c r="AN41" s="45">
        <v>0.05</v>
      </c>
      <c r="AO41" s="45">
        <v>0.05</v>
      </c>
      <c r="AP41" s="45">
        <v>0.05</v>
      </c>
      <c r="AQ41" s="45">
        <v>0.05</v>
      </c>
      <c r="AR41" s="45">
        <v>0.05</v>
      </c>
      <c r="AS41" s="45">
        <v>0.05</v>
      </c>
      <c r="AT41" s="45">
        <v>0.05</v>
      </c>
      <c r="AU41" s="45">
        <v>0.05</v>
      </c>
      <c r="AV41" s="45">
        <v>0.05</v>
      </c>
      <c r="AW41" s="45">
        <v>0.05</v>
      </c>
      <c r="AX41" s="45">
        <v>0.05</v>
      </c>
      <c r="AY41" s="45">
        <v>0.05</v>
      </c>
      <c r="AZ41" s="45">
        <v>0.05</v>
      </c>
      <c r="BA41" s="45">
        <v>0.05</v>
      </c>
      <c r="BB41" s="45">
        <v>0.05</v>
      </c>
      <c r="BC41" s="45">
        <v>0.05</v>
      </c>
      <c r="BD41" s="45">
        <v>0.05</v>
      </c>
      <c r="BE41" s="45">
        <v>0.05</v>
      </c>
      <c r="BF41" s="45">
        <v>0.05</v>
      </c>
      <c r="BG41" s="45">
        <v>0.05</v>
      </c>
      <c r="BH41" s="45">
        <v>0.05</v>
      </c>
      <c r="BI41" s="45">
        <v>0.05</v>
      </c>
      <c r="BJ41" s="45">
        <v>0.05</v>
      </c>
      <c r="BK41" s="45">
        <v>0.05</v>
      </c>
    </row>
    <row r="42" spans="1:63">
      <c r="A42" s="1" t="s">
        <v>43</v>
      </c>
      <c r="B42" s="40" t="s">
        <v>44</v>
      </c>
      <c r="C42" s="5">
        <v>0</v>
      </c>
      <c r="D42" s="45">
        <v>2</v>
      </c>
      <c r="E42" s="45">
        <f>D42</f>
        <v>2</v>
      </c>
      <c r="F42" s="45">
        <f t="shared" ref="F42:BK42" si="105">E42</f>
        <v>2</v>
      </c>
      <c r="G42" s="45">
        <f t="shared" si="105"/>
        <v>2</v>
      </c>
      <c r="H42" s="45">
        <f t="shared" si="105"/>
        <v>2</v>
      </c>
      <c r="I42" s="45">
        <f t="shared" si="105"/>
        <v>2</v>
      </c>
      <c r="J42" s="45">
        <f t="shared" si="105"/>
        <v>2</v>
      </c>
      <c r="K42" s="45">
        <f t="shared" si="105"/>
        <v>2</v>
      </c>
      <c r="L42" s="45">
        <f t="shared" si="105"/>
        <v>2</v>
      </c>
      <c r="M42" s="45">
        <f t="shared" si="105"/>
        <v>2</v>
      </c>
      <c r="N42" s="45">
        <f t="shared" si="105"/>
        <v>2</v>
      </c>
      <c r="O42" s="45">
        <f t="shared" si="105"/>
        <v>2</v>
      </c>
      <c r="P42" s="45">
        <f t="shared" si="105"/>
        <v>2</v>
      </c>
      <c r="Q42" s="45">
        <f t="shared" si="105"/>
        <v>2</v>
      </c>
      <c r="R42" s="45">
        <f t="shared" si="105"/>
        <v>2</v>
      </c>
      <c r="S42" s="45">
        <f t="shared" si="105"/>
        <v>2</v>
      </c>
      <c r="T42" s="45">
        <f t="shared" si="105"/>
        <v>2</v>
      </c>
      <c r="U42" s="45">
        <f t="shared" si="105"/>
        <v>2</v>
      </c>
      <c r="V42" s="45">
        <f t="shared" si="105"/>
        <v>2</v>
      </c>
      <c r="W42" s="45">
        <f t="shared" si="105"/>
        <v>2</v>
      </c>
      <c r="X42" s="45">
        <f t="shared" si="105"/>
        <v>2</v>
      </c>
      <c r="Y42" s="45">
        <f t="shared" si="105"/>
        <v>2</v>
      </c>
      <c r="Z42" s="45">
        <f t="shared" si="105"/>
        <v>2</v>
      </c>
      <c r="AA42" s="45">
        <f t="shared" si="105"/>
        <v>2</v>
      </c>
      <c r="AB42" s="45">
        <f t="shared" si="105"/>
        <v>2</v>
      </c>
      <c r="AC42" s="45">
        <f t="shared" si="105"/>
        <v>2</v>
      </c>
      <c r="AD42" s="45">
        <f t="shared" si="105"/>
        <v>2</v>
      </c>
      <c r="AE42" s="45">
        <f t="shared" si="105"/>
        <v>2</v>
      </c>
      <c r="AF42" s="45">
        <f t="shared" si="105"/>
        <v>2</v>
      </c>
      <c r="AG42" s="45">
        <f t="shared" si="105"/>
        <v>2</v>
      </c>
      <c r="AH42" s="45">
        <f t="shared" si="105"/>
        <v>2</v>
      </c>
      <c r="AI42" s="45">
        <f t="shared" si="105"/>
        <v>2</v>
      </c>
      <c r="AJ42" s="45">
        <f t="shared" si="105"/>
        <v>2</v>
      </c>
      <c r="AK42" s="45">
        <f t="shared" si="105"/>
        <v>2</v>
      </c>
      <c r="AL42" s="45">
        <f t="shared" si="105"/>
        <v>2</v>
      </c>
      <c r="AM42" s="45">
        <f t="shared" si="105"/>
        <v>2</v>
      </c>
      <c r="AN42" s="45">
        <f t="shared" si="105"/>
        <v>2</v>
      </c>
      <c r="AO42" s="45">
        <f t="shared" si="105"/>
        <v>2</v>
      </c>
      <c r="AP42" s="45">
        <f t="shared" si="105"/>
        <v>2</v>
      </c>
      <c r="AQ42" s="45">
        <f t="shared" si="105"/>
        <v>2</v>
      </c>
      <c r="AR42" s="45">
        <f t="shared" si="105"/>
        <v>2</v>
      </c>
      <c r="AS42" s="45">
        <f t="shared" si="105"/>
        <v>2</v>
      </c>
      <c r="AT42" s="45">
        <f t="shared" si="105"/>
        <v>2</v>
      </c>
      <c r="AU42" s="45">
        <f t="shared" si="105"/>
        <v>2</v>
      </c>
      <c r="AV42" s="45">
        <f t="shared" si="105"/>
        <v>2</v>
      </c>
      <c r="AW42" s="45">
        <f t="shared" si="105"/>
        <v>2</v>
      </c>
      <c r="AX42" s="45">
        <f t="shared" si="105"/>
        <v>2</v>
      </c>
      <c r="AY42" s="45">
        <f t="shared" si="105"/>
        <v>2</v>
      </c>
      <c r="AZ42" s="45">
        <f t="shared" si="105"/>
        <v>2</v>
      </c>
      <c r="BA42" s="45">
        <f t="shared" si="105"/>
        <v>2</v>
      </c>
      <c r="BB42" s="45">
        <f t="shared" si="105"/>
        <v>2</v>
      </c>
      <c r="BC42" s="45">
        <f t="shared" si="105"/>
        <v>2</v>
      </c>
      <c r="BD42" s="45">
        <f t="shared" si="105"/>
        <v>2</v>
      </c>
      <c r="BE42" s="45">
        <f t="shared" si="105"/>
        <v>2</v>
      </c>
      <c r="BF42" s="45">
        <f t="shared" si="105"/>
        <v>2</v>
      </c>
      <c r="BG42" s="45">
        <f t="shared" si="105"/>
        <v>2</v>
      </c>
      <c r="BH42" s="45">
        <f t="shared" si="105"/>
        <v>2</v>
      </c>
      <c r="BI42" s="45">
        <f t="shared" si="105"/>
        <v>2</v>
      </c>
      <c r="BJ42" s="45">
        <f t="shared" si="105"/>
        <v>2</v>
      </c>
      <c r="BK42" s="45">
        <f t="shared" si="105"/>
        <v>2</v>
      </c>
    </row>
    <row r="43" spans="1:63">
      <c r="A43" s="17" t="s">
        <v>23</v>
      </c>
      <c r="B43" s="18" t="s">
        <v>14</v>
      </c>
      <c r="C43" s="19">
        <v>0</v>
      </c>
      <c r="D43" s="54">
        <f>C3*(D41/100)</f>
        <v>8640</v>
      </c>
      <c r="E43" s="54">
        <f>D43*(1+(E42/100))</f>
        <v>8812.7999999999993</v>
      </c>
      <c r="F43" s="54">
        <f t="shared" ref="F43:BK43" si="106">E43*(1+(F42/100))</f>
        <v>8989.0559999999987</v>
      </c>
      <c r="G43" s="54">
        <f t="shared" si="106"/>
        <v>9168.8371199999983</v>
      </c>
      <c r="H43" s="54">
        <f t="shared" si="106"/>
        <v>9352.2138623999981</v>
      </c>
      <c r="I43" s="54">
        <f t="shared" si="106"/>
        <v>9539.2581396479982</v>
      </c>
      <c r="J43" s="54">
        <f t="shared" si="106"/>
        <v>9730.0433024409576</v>
      </c>
      <c r="K43" s="54">
        <f t="shared" si="106"/>
        <v>9924.6441684897763</v>
      </c>
      <c r="L43" s="54">
        <f t="shared" si="106"/>
        <v>10123.137051859572</v>
      </c>
      <c r="M43" s="54">
        <f t="shared" si="106"/>
        <v>10325.599792896764</v>
      </c>
      <c r="N43" s="54">
        <f t="shared" si="106"/>
        <v>10532.111788754701</v>
      </c>
      <c r="O43" s="54">
        <f t="shared" si="106"/>
        <v>10742.754024529795</v>
      </c>
      <c r="P43" s="54">
        <f t="shared" si="106"/>
        <v>10957.60910502039</v>
      </c>
      <c r="Q43" s="54">
        <f t="shared" si="106"/>
        <v>11176.761287120798</v>
      </c>
      <c r="R43" s="54">
        <f t="shared" si="106"/>
        <v>11400.296512863215</v>
      </c>
      <c r="S43" s="54">
        <f t="shared" si="106"/>
        <v>11628.302443120479</v>
      </c>
      <c r="T43" s="54">
        <f t="shared" si="106"/>
        <v>11860.868491982888</v>
      </c>
      <c r="U43" s="54">
        <f t="shared" si="106"/>
        <v>12098.085861822547</v>
      </c>
      <c r="V43" s="54">
        <f t="shared" si="106"/>
        <v>12340.047579058997</v>
      </c>
      <c r="W43" s="54">
        <f t="shared" si="106"/>
        <v>12586.848530640178</v>
      </c>
      <c r="X43" s="54">
        <f t="shared" si="106"/>
        <v>12838.585501252981</v>
      </c>
      <c r="Y43" s="54">
        <f t="shared" si="106"/>
        <v>13095.35721127804</v>
      </c>
      <c r="Z43" s="54">
        <f t="shared" si="106"/>
        <v>13357.264355503601</v>
      </c>
      <c r="AA43" s="54">
        <f t="shared" si="106"/>
        <v>13624.409642613673</v>
      </c>
      <c r="AB43" s="54">
        <f t="shared" si="106"/>
        <v>13896.897835465947</v>
      </c>
      <c r="AC43" s="54">
        <f t="shared" si="106"/>
        <v>14174.835792175265</v>
      </c>
      <c r="AD43" s="54">
        <f t="shared" si="106"/>
        <v>14458.33250801877</v>
      </c>
      <c r="AE43" s="54">
        <f t="shared" si="106"/>
        <v>14747.499158179146</v>
      </c>
      <c r="AF43" s="54">
        <f t="shared" si="106"/>
        <v>15042.449141342729</v>
      </c>
      <c r="AG43" s="54">
        <f t="shared" si="106"/>
        <v>15343.298124169585</v>
      </c>
      <c r="AH43" s="54">
        <f t="shared" si="106"/>
        <v>15650.164086652978</v>
      </c>
      <c r="AI43" s="54">
        <f t="shared" si="106"/>
        <v>15963.167368386037</v>
      </c>
      <c r="AJ43" s="54">
        <f t="shared" si="106"/>
        <v>16282.430715753759</v>
      </c>
      <c r="AK43" s="54">
        <f t="shared" si="106"/>
        <v>16608.079330068835</v>
      </c>
      <c r="AL43" s="54">
        <f t="shared" si="106"/>
        <v>16940.240916670213</v>
      </c>
      <c r="AM43" s="54">
        <f t="shared" si="106"/>
        <v>17279.045735003616</v>
      </c>
      <c r="AN43" s="54">
        <f t="shared" si="106"/>
        <v>17624.626649703689</v>
      </c>
      <c r="AO43" s="54">
        <f t="shared" si="106"/>
        <v>17977.119182697763</v>
      </c>
      <c r="AP43" s="54">
        <f t="shared" si="106"/>
        <v>18336.661566351719</v>
      </c>
      <c r="AQ43" s="54">
        <f t="shared" si="106"/>
        <v>18703.394797678753</v>
      </c>
      <c r="AR43" s="54">
        <f t="shared" si="106"/>
        <v>19077.462693632329</v>
      </c>
      <c r="AS43" s="54">
        <f t="shared" si="106"/>
        <v>19459.011947504976</v>
      </c>
      <c r="AT43" s="54">
        <f t="shared" si="106"/>
        <v>19848.192186455075</v>
      </c>
      <c r="AU43" s="54">
        <f t="shared" si="106"/>
        <v>20245.156030184178</v>
      </c>
      <c r="AV43" s="54">
        <f t="shared" si="106"/>
        <v>20650.059150787863</v>
      </c>
      <c r="AW43" s="54">
        <f t="shared" si="106"/>
        <v>21063.06033380362</v>
      </c>
      <c r="AX43" s="54">
        <f t="shared" si="106"/>
        <v>21484.321540479694</v>
      </c>
      <c r="AY43" s="54">
        <f t="shared" si="106"/>
        <v>21914.007971289288</v>
      </c>
      <c r="AZ43" s="54">
        <f t="shared" si="106"/>
        <v>22352.288130715075</v>
      </c>
      <c r="BA43" s="54">
        <f t="shared" si="106"/>
        <v>22799.333893329378</v>
      </c>
      <c r="BB43" s="54">
        <f t="shared" si="106"/>
        <v>23255.320571195967</v>
      </c>
      <c r="BC43" s="54">
        <f t="shared" si="106"/>
        <v>23720.426982619887</v>
      </c>
      <c r="BD43" s="54">
        <f t="shared" si="106"/>
        <v>24194.835522272286</v>
      </c>
      <c r="BE43" s="54">
        <f t="shared" si="106"/>
        <v>24678.732232717732</v>
      </c>
      <c r="BF43" s="54">
        <f t="shared" si="106"/>
        <v>25172.306877372088</v>
      </c>
      <c r="BG43" s="54">
        <f t="shared" si="106"/>
        <v>25675.75301491953</v>
      </c>
      <c r="BH43" s="54">
        <f t="shared" si="106"/>
        <v>26189.268075217922</v>
      </c>
      <c r="BI43" s="54">
        <f t="shared" si="106"/>
        <v>26713.053436722283</v>
      </c>
      <c r="BJ43" s="54">
        <f t="shared" si="106"/>
        <v>27247.314505456729</v>
      </c>
      <c r="BK43" s="54">
        <f t="shared" si="106"/>
        <v>27792.260795565864</v>
      </c>
    </row>
    <row r="44" spans="1:63">
      <c r="A44" s="17" t="s">
        <v>25</v>
      </c>
      <c r="B44" s="18" t="s">
        <v>14</v>
      </c>
      <c r="C44" s="19">
        <v>0</v>
      </c>
      <c r="D44" s="54">
        <f>D43+D40+D38+D35+D32</f>
        <v>128831.99999999999</v>
      </c>
      <c r="E44" s="54">
        <f t="shared" ref="E44:BK44" si="107">E43+E40+E38+E35+E32</f>
        <v>128168.64</v>
      </c>
      <c r="F44" s="54">
        <f t="shared" si="107"/>
        <v>127562.81279999999</v>
      </c>
      <c r="G44" s="54">
        <f t="shared" si="107"/>
        <v>127014.43305599998</v>
      </c>
      <c r="H44" s="54">
        <f t="shared" si="107"/>
        <v>126523.44383711998</v>
      </c>
      <c r="I44" s="54">
        <f t="shared" si="107"/>
        <v>122293.3494069024</v>
      </c>
      <c r="J44" s="54">
        <f t="shared" si="107"/>
        <v>118272.47610094203</v>
      </c>
      <c r="K44" s="54">
        <f t="shared" si="107"/>
        <v>114456.29729917539</v>
      </c>
      <c r="L44" s="54">
        <f t="shared" si="107"/>
        <v>110840.43689121376</v>
      </c>
      <c r="M44" s="54">
        <f t="shared" si="107"/>
        <v>107420.66643315808</v>
      </c>
      <c r="N44" s="54">
        <f t="shared" si="107"/>
        <v>104192.90239438508</v>
      </c>
      <c r="O44" s="54">
        <f t="shared" si="107"/>
        <v>101153.20349284544</v>
      </c>
      <c r="P44" s="54">
        <f t="shared" si="107"/>
        <v>98297.768117465544</v>
      </c>
      <c r="Q44" s="54">
        <f t="shared" si="107"/>
        <v>95622.931836294607</v>
      </c>
      <c r="R44" s="54">
        <f t="shared" si="107"/>
        <v>93125.16498908744</v>
      </c>
      <c r="S44" s="54">
        <f t="shared" si="107"/>
        <v>93903.060594173963</v>
      </c>
      <c r="T44" s="54">
        <f t="shared" si="107"/>
        <v>94727.281803605249</v>
      </c>
      <c r="U44" s="54">
        <f t="shared" si="107"/>
        <v>95598.412041773816</v>
      </c>
      <c r="V44" s="54">
        <f t="shared" si="107"/>
        <v>96517.061431298411</v>
      </c>
      <c r="W44" s="54">
        <f t="shared" si="107"/>
        <v>97483.867271433352</v>
      </c>
      <c r="X44" s="54">
        <f t="shared" si="107"/>
        <v>98499.494534508267</v>
      </c>
      <c r="Y44" s="54">
        <f t="shared" si="107"/>
        <v>99564.636380810203</v>
      </c>
      <c r="Z44" s="54">
        <f t="shared" si="107"/>
        <v>100680.01469233396</v>
      </c>
      <c r="AA44" s="54">
        <f t="shared" si="107"/>
        <v>101846.38062584031</v>
      </c>
      <c r="AB44" s="54">
        <f t="shared" si="107"/>
        <v>103064.51518567675</v>
      </c>
      <c r="AC44" s="54">
        <f t="shared" si="107"/>
        <v>104335.22981683027</v>
      </c>
      <c r="AD44" s="54">
        <f t="shared" si="107"/>
        <v>105659.36701869684</v>
      </c>
      <c r="AE44" s="54">
        <f t="shared" si="107"/>
        <v>107037.80098006806</v>
      </c>
      <c r="AF44" s="54">
        <f t="shared" si="107"/>
        <v>108471.43823585202</v>
      </c>
      <c r="AG44" s="54">
        <f t="shared" si="107"/>
        <v>109961.21834606145</v>
      </c>
      <c r="AH44" s="54">
        <f t="shared" si="107"/>
        <v>111508.11459761963</v>
      </c>
      <c r="AI44" s="54">
        <f t="shared" si="107"/>
        <v>113113.13472955229</v>
      </c>
      <c r="AJ44" s="54">
        <f t="shared" si="107"/>
        <v>114777.32168215112</v>
      </c>
      <c r="AK44" s="54">
        <f t="shared" si="107"/>
        <v>116501.75437071375</v>
      </c>
      <c r="AL44" s="54">
        <f t="shared" si="107"/>
        <v>118287.54848448334</v>
      </c>
      <c r="AM44" s="54">
        <f t="shared" si="107"/>
        <v>120135.85731143135</v>
      </c>
      <c r="AN44" s="54">
        <f t="shared" si="107"/>
        <v>122047.87258954618</v>
      </c>
      <c r="AO44" s="54">
        <f t="shared" si="107"/>
        <v>124024.82538531182</v>
      </c>
      <c r="AP44" s="54">
        <f t="shared" si="107"/>
        <v>126067.98700008131</v>
      </c>
      <c r="AQ44" s="54">
        <f t="shared" si="107"/>
        <v>128178.66990507196</v>
      </c>
      <c r="AR44" s="54">
        <f t="shared" si="107"/>
        <v>130358.22870573174</v>
      </c>
      <c r="AS44" s="54">
        <f t="shared" si="107"/>
        <v>132608.06113624864</v>
      </c>
      <c r="AT44" s="54">
        <f t="shared" si="107"/>
        <v>134929.60908499989</v>
      </c>
      <c r="AU44" s="54">
        <f t="shared" si="107"/>
        <v>137324.35965176017</v>
      </c>
      <c r="AV44" s="54">
        <f t="shared" si="107"/>
        <v>139793.84623751562</v>
      </c>
      <c r="AW44" s="54">
        <f t="shared" si="107"/>
        <v>142339.64966775381</v>
      </c>
      <c r="AX44" s="54">
        <f t="shared" si="107"/>
        <v>144963.39935012767</v>
      </c>
      <c r="AY44" s="54">
        <f t="shared" si="107"/>
        <v>147666.77446741861</v>
      </c>
      <c r="AZ44" s="54">
        <f t="shared" si="107"/>
        <v>150451.50520675097</v>
      </c>
      <c r="BA44" s="54">
        <f t="shared" si="107"/>
        <v>153319.37402604072</v>
      </c>
      <c r="BB44" s="54">
        <f t="shared" si="107"/>
        <v>156272.21695868878</v>
      </c>
      <c r="BC44" s="54">
        <f t="shared" si="107"/>
        <v>159311.92495756102</v>
      </c>
      <c r="BD44" s="54">
        <f t="shared" si="107"/>
        <v>162440.44527932903</v>
      </c>
      <c r="BE44" s="54">
        <f t="shared" si="107"/>
        <v>165659.78291027565</v>
      </c>
      <c r="BF44" s="54">
        <f t="shared" si="107"/>
        <v>168972.00203470548</v>
      </c>
      <c r="BG44" s="54">
        <f t="shared" si="107"/>
        <v>172379.22754713203</v>
      </c>
      <c r="BH44" s="54">
        <f t="shared" si="107"/>
        <v>175883.64660945008</v>
      </c>
      <c r="BI44" s="54">
        <f t="shared" si="107"/>
        <v>179487.51025433693</v>
      </c>
      <c r="BJ44" s="54">
        <f t="shared" si="107"/>
        <v>183193.13503616399</v>
      </c>
      <c r="BK44" s="54">
        <f t="shared" si="107"/>
        <v>187002.90473073805</v>
      </c>
    </row>
    <row r="45" spans="1:63">
      <c r="A45" s="1" t="s">
        <v>27</v>
      </c>
      <c r="B45" s="24" t="s">
        <v>20</v>
      </c>
      <c r="C45" s="25" t="s">
        <v>35</v>
      </c>
      <c r="D45" s="47">
        <v>11</v>
      </c>
      <c r="E45" s="47">
        <v>22.25</v>
      </c>
      <c r="F45" s="47">
        <v>22.25</v>
      </c>
      <c r="G45" s="47">
        <v>22.25</v>
      </c>
      <c r="H45" s="47">
        <v>22.25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11</v>
      </c>
      <c r="O45" s="47">
        <v>22.25</v>
      </c>
      <c r="P45" s="47">
        <v>22.25</v>
      </c>
      <c r="Q45" s="47">
        <v>22.25</v>
      </c>
      <c r="R45" s="47">
        <v>22.25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11</v>
      </c>
      <c r="Y45" s="47">
        <v>22.25</v>
      </c>
      <c r="Z45" s="47">
        <v>22.25</v>
      </c>
      <c r="AA45" s="47">
        <v>22.25</v>
      </c>
      <c r="AB45" s="47">
        <v>22.25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11</v>
      </c>
      <c r="AI45" s="47">
        <v>22.25</v>
      </c>
      <c r="AJ45" s="47">
        <v>22.25</v>
      </c>
      <c r="AK45" s="47">
        <v>22.25</v>
      </c>
      <c r="AL45" s="47">
        <v>22.25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11</v>
      </c>
      <c r="AS45" s="47">
        <v>22.25</v>
      </c>
      <c r="AT45" s="47">
        <v>22.25</v>
      </c>
      <c r="AU45" s="47">
        <v>22.25</v>
      </c>
      <c r="AV45" s="47">
        <v>22.25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11</v>
      </c>
      <c r="BC45" s="47">
        <v>22.25</v>
      </c>
      <c r="BD45" s="47">
        <v>22.25</v>
      </c>
      <c r="BE45" s="47">
        <v>22.25</v>
      </c>
      <c r="BF45" s="47">
        <v>22.25</v>
      </c>
      <c r="BG45" s="47">
        <v>0</v>
      </c>
      <c r="BH45" s="47">
        <v>0</v>
      </c>
      <c r="BI45" s="47">
        <v>0</v>
      </c>
      <c r="BJ45" s="47">
        <v>0</v>
      </c>
      <c r="BK45" s="47">
        <v>0</v>
      </c>
    </row>
    <row r="46" spans="1:63">
      <c r="A46" s="17" t="s">
        <v>27</v>
      </c>
      <c r="B46" s="18" t="s">
        <v>14</v>
      </c>
      <c r="C46" s="19">
        <v>0</v>
      </c>
      <c r="D46" s="54">
        <f>C3*(D45/100)</f>
        <v>1900800</v>
      </c>
      <c r="E46" s="54">
        <f>C3*(E45/100)</f>
        <v>3844800</v>
      </c>
      <c r="F46" s="54">
        <f>$E$46</f>
        <v>3844800</v>
      </c>
      <c r="G46" s="54">
        <f t="shared" ref="G46:H46" si="108">$E$46</f>
        <v>3844800</v>
      </c>
      <c r="H46" s="54">
        <f t="shared" si="108"/>
        <v>3844800</v>
      </c>
      <c r="I46" s="54">
        <f t="shared" ref="I46:BK46" si="109">27540000*(I45/100)</f>
        <v>0</v>
      </c>
      <c r="J46" s="54">
        <f t="shared" si="109"/>
        <v>0</v>
      </c>
      <c r="K46" s="54">
        <f t="shared" si="109"/>
        <v>0</v>
      </c>
      <c r="L46" s="54">
        <f t="shared" si="109"/>
        <v>0</v>
      </c>
      <c r="M46" s="54">
        <f t="shared" si="109"/>
        <v>0</v>
      </c>
      <c r="N46" s="54">
        <f>M3*(N45/100)</f>
        <v>772354.86450867821</v>
      </c>
      <c r="O46" s="54">
        <f>M3*(O45/100)</f>
        <v>1562263.2486652809</v>
      </c>
      <c r="P46" s="54">
        <f>$O$46</f>
        <v>1562263.2486652809</v>
      </c>
      <c r="Q46" s="54">
        <f t="shared" ref="Q46:R46" si="110">$O$46</f>
        <v>1562263.2486652809</v>
      </c>
      <c r="R46" s="54">
        <f t="shared" si="110"/>
        <v>1562263.2486652809</v>
      </c>
      <c r="S46" s="54">
        <f t="shared" si="109"/>
        <v>0</v>
      </c>
      <c r="T46" s="54">
        <f t="shared" si="109"/>
        <v>0</v>
      </c>
      <c r="U46" s="54">
        <f t="shared" si="109"/>
        <v>0</v>
      </c>
      <c r="V46" s="54">
        <f t="shared" si="109"/>
        <v>0</v>
      </c>
      <c r="W46" s="54">
        <f t="shared" si="109"/>
        <v>0</v>
      </c>
      <c r="X46" s="54">
        <f>W3*(X45/100)</f>
        <v>941496.27009188524</v>
      </c>
      <c r="Y46" s="54">
        <f>W3*(Y45/100)</f>
        <v>1904390.1826858588</v>
      </c>
      <c r="Z46" s="54">
        <f>$Y$46</f>
        <v>1904390.1826858588</v>
      </c>
      <c r="AA46" s="54">
        <f t="shared" ref="AA46:AB46" si="111">$Y$46</f>
        <v>1904390.1826858588</v>
      </c>
      <c r="AB46" s="54">
        <f t="shared" si="111"/>
        <v>1904390.1826858588</v>
      </c>
      <c r="AC46" s="54">
        <f t="shared" si="109"/>
        <v>0</v>
      </c>
      <c r="AD46" s="54">
        <f t="shared" si="109"/>
        <v>0</v>
      </c>
      <c r="AE46" s="54">
        <f t="shared" si="109"/>
        <v>0</v>
      </c>
      <c r="AF46" s="54">
        <f t="shared" si="109"/>
        <v>0</v>
      </c>
      <c r="AG46" s="54">
        <f t="shared" si="109"/>
        <v>0</v>
      </c>
      <c r="AH46" s="54">
        <f>AG3*(AH45/100)</f>
        <v>1147678.6996878849</v>
      </c>
      <c r="AI46" s="54">
        <f>AG3*(AI45/100)</f>
        <v>2321441.0061868578</v>
      </c>
      <c r="AJ46" s="54">
        <f>$AI$46</f>
        <v>2321441.0061868578</v>
      </c>
      <c r="AK46" s="54">
        <f t="shared" ref="AK46:AL46" si="112">$AI$46</f>
        <v>2321441.0061868578</v>
      </c>
      <c r="AL46" s="54">
        <f t="shared" si="112"/>
        <v>2321441.0061868578</v>
      </c>
      <c r="AM46" s="54">
        <f t="shared" si="109"/>
        <v>0</v>
      </c>
      <c r="AN46" s="54">
        <f t="shared" si="109"/>
        <v>0</v>
      </c>
      <c r="AO46" s="54">
        <f t="shared" si="109"/>
        <v>0</v>
      </c>
      <c r="AP46" s="54">
        <f t="shared" si="109"/>
        <v>0</v>
      </c>
      <c r="AQ46" s="54">
        <f t="shared" si="109"/>
        <v>0</v>
      </c>
      <c r="AR46" s="54">
        <f>AQ3*(AR45/100)</f>
        <v>1399013.93086637</v>
      </c>
      <c r="AS46" s="54">
        <f>AQ3*(AS45/100)</f>
        <v>2829823.6328887939</v>
      </c>
      <c r="AT46" s="54">
        <f>$AS$46</f>
        <v>2829823.6328887939</v>
      </c>
      <c r="AU46" s="54">
        <f t="shared" ref="AU46:AV46" si="113">$AS$46</f>
        <v>2829823.6328887939</v>
      </c>
      <c r="AV46" s="54">
        <f t="shared" si="113"/>
        <v>2829823.6328887939</v>
      </c>
      <c r="AW46" s="54">
        <f t="shared" si="109"/>
        <v>0</v>
      </c>
      <c r="AX46" s="54">
        <f t="shared" si="109"/>
        <v>0</v>
      </c>
      <c r="AY46" s="54">
        <f t="shared" si="109"/>
        <v>0</v>
      </c>
      <c r="AZ46" s="54">
        <f t="shared" si="109"/>
        <v>0</v>
      </c>
      <c r="BA46" s="54">
        <f t="shared" si="109"/>
        <v>0</v>
      </c>
      <c r="BB46" s="54">
        <f>BA3*(BB45/100)</f>
        <v>1705390.175221036</v>
      </c>
      <c r="BC46" s="54">
        <f>BA3*(BC45/100)</f>
        <v>3449539.2180607319</v>
      </c>
      <c r="BD46" s="54">
        <f>$BC$46</f>
        <v>3449539.2180607319</v>
      </c>
      <c r="BE46" s="54">
        <f t="shared" ref="BE46:BF46" si="114">$BC$46</f>
        <v>3449539.2180607319</v>
      </c>
      <c r="BF46" s="54">
        <f t="shared" si="114"/>
        <v>3449539.2180607319</v>
      </c>
      <c r="BG46" s="54">
        <f t="shared" si="109"/>
        <v>0</v>
      </c>
      <c r="BH46" s="54">
        <f t="shared" si="109"/>
        <v>0</v>
      </c>
      <c r="BI46" s="54">
        <f t="shared" si="109"/>
        <v>0</v>
      </c>
      <c r="BJ46" s="54">
        <f t="shared" si="109"/>
        <v>0</v>
      </c>
      <c r="BK46" s="54">
        <f t="shared" si="109"/>
        <v>0</v>
      </c>
    </row>
    <row r="47" spans="1:63" s="32" customFormat="1">
      <c r="A47" s="33" t="s">
        <v>40</v>
      </c>
      <c r="B47" s="24" t="s">
        <v>20</v>
      </c>
      <c r="C47" s="38" t="s">
        <v>46</v>
      </c>
      <c r="D47" s="47">
        <v>10</v>
      </c>
      <c r="E47" s="47">
        <v>10</v>
      </c>
      <c r="F47" s="47">
        <v>10</v>
      </c>
      <c r="G47" s="47">
        <v>10</v>
      </c>
      <c r="H47" s="47">
        <v>10</v>
      </c>
      <c r="I47" s="47">
        <v>10</v>
      </c>
      <c r="J47" s="47">
        <v>10</v>
      </c>
      <c r="K47" s="47">
        <v>10</v>
      </c>
      <c r="L47" s="47">
        <v>10</v>
      </c>
      <c r="M47" s="47">
        <v>10</v>
      </c>
      <c r="N47" s="47">
        <v>10</v>
      </c>
      <c r="O47" s="47">
        <v>10</v>
      </c>
      <c r="P47" s="47">
        <v>10</v>
      </c>
      <c r="Q47" s="47">
        <v>10</v>
      </c>
      <c r="R47" s="47">
        <v>10</v>
      </c>
      <c r="S47" s="47">
        <v>10</v>
      </c>
      <c r="T47" s="47">
        <v>10</v>
      </c>
      <c r="U47" s="47">
        <v>10</v>
      </c>
      <c r="V47" s="47">
        <v>10</v>
      </c>
      <c r="W47" s="47">
        <v>10</v>
      </c>
      <c r="X47" s="47">
        <v>10</v>
      </c>
      <c r="Y47" s="47">
        <v>10</v>
      </c>
      <c r="Z47" s="47">
        <v>10</v>
      </c>
      <c r="AA47" s="47">
        <v>10</v>
      </c>
      <c r="AB47" s="47">
        <v>10</v>
      </c>
      <c r="AC47" s="47">
        <v>10</v>
      </c>
      <c r="AD47" s="47">
        <v>10</v>
      </c>
      <c r="AE47" s="47">
        <v>10</v>
      </c>
      <c r="AF47" s="47">
        <v>10</v>
      </c>
      <c r="AG47" s="47">
        <v>10</v>
      </c>
      <c r="AH47" s="47">
        <v>10</v>
      </c>
      <c r="AI47" s="47">
        <v>10</v>
      </c>
      <c r="AJ47" s="47">
        <v>10</v>
      </c>
      <c r="AK47" s="47">
        <v>10</v>
      </c>
      <c r="AL47" s="47">
        <v>10</v>
      </c>
      <c r="AM47" s="47">
        <v>10</v>
      </c>
      <c r="AN47" s="47">
        <v>10</v>
      </c>
      <c r="AO47" s="47">
        <v>10</v>
      </c>
      <c r="AP47" s="47">
        <v>10</v>
      </c>
      <c r="AQ47" s="47">
        <v>10</v>
      </c>
      <c r="AR47" s="47">
        <v>10</v>
      </c>
      <c r="AS47" s="47">
        <v>10</v>
      </c>
      <c r="AT47" s="47">
        <v>10</v>
      </c>
      <c r="AU47" s="47">
        <v>10</v>
      </c>
      <c r="AV47" s="47">
        <v>10</v>
      </c>
      <c r="AW47" s="47">
        <v>10</v>
      </c>
      <c r="AX47" s="47">
        <v>10</v>
      </c>
      <c r="AY47" s="47">
        <v>10</v>
      </c>
      <c r="AZ47" s="47">
        <v>10</v>
      </c>
      <c r="BA47" s="47">
        <v>10</v>
      </c>
      <c r="BB47" s="47">
        <v>10</v>
      </c>
      <c r="BC47" s="47">
        <v>10</v>
      </c>
      <c r="BD47" s="47">
        <v>10</v>
      </c>
      <c r="BE47" s="47">
        <v>10</v>
      </c>
      <c r="BF47" s="47">
        <v>10</v>
      </c>
      <c r="BG47" s="47">
        <v>10</v>
      </c>
      <c r="BH47" s="47">
        <v>10</v>
      </c>
      <c r="BI47" s="47">
        <v>10</v>
      </c>
      <c r="BJ47" s="47">
        <v>10</v>
      </c>
      <c r="BK47" s="47">
        <v>10</v>
      </c>
    </row>
    <row r="48" spans="1:63" ht="15.75" thickBot="1">
      <c r="A48" s="3" t="s">
        <v>40</v>
      </c>
      <c r="B48" s="16" t="s">
        <v>14</v>
      </c>
      <c r="C48" s="13">
        <v>0</v>
      </c>
      <c r="D48" s="51">
        <f>C3*D47/100</f>
        <v>1728000</v>
      </c>
      <c r="E48" s="51">
        <f>$D$48</f>
        <v>1728000</v>
      </c>
      <c r="F48" s="51">
        <f t="shared" ref="F48:M48" si="115">$D$48</f>
        <v>1728000</v>
      </c>
      <c r="G48" s="51">
        <f t="shared" si="115"/>
        <v>1728000</v>
      </c>
      <c r="H48" s="51">
        <f t="shared" si="115"/>
        <v>1728000</v>
      </c>
      <c r="I48" s="51">
        <f t="shared" si="115"/>
        <v>1728000</v>
      </c>
      <c r="J48" s="51">
        <f t="shared" si="115"/>
        <v>1728000</v>
      </c>
      <c r="K48" s="51">
        <f t="shared" si="115"/>
        <v>1728000</v>
      </c>
      <c r="L48" s="51">
        <f t="shared" si="115"/>
        <v>1728000</v>
      </c>
      <c r="M48" s="51">
        <f t="shared" si="115"/>
        <v>1728000</v>
      </c>
      <c r="N48" s="51">
        <f>M3*N47/100</f>
        <v>702140.78591698024</v>
      </c>
      <c r="O48" s="51">
        <f>$N$48</f>
        <v>702140.78591698024</v>
      </c>
      <c r="P48" s="51">
        <f t="shared" ref="P48:W48" si="116">$N$48</f>
        <v>702140.78591698024</v>
      </c>
      <c r="Q48" s="51">
        <f t="shared" si="116"/>
        <v>702140.78591698024</v>
      </c>
      <c r="R48" s="51">
        <f t="shared" si="116"/>
        <v>702140.78591698024</v>
      </c>
      <c r="S48" s="51">
        <f t="shared" si="116"/>
        <v>702140.78591698024</v>
      </c>
      <c r="T48" s="51">
        <f t="shared" si="116"/>
        <v>702140.78591698024</v>
      </c>
      <c r="U48" s="51">
        <f t="shared" si="116"/>
        <v>702140.78591698024</v>
      </c>
      <c r="V48" s="51">
        <f t="shared" si="116"/>
        <v>702140.78591698024</v>
      </c>
      <c r="W48" s="51">
        <f t="shared" si="116"/>
        <v>702140.78591698024</v>
      </c>
      <c r="X48" s="51">
        <f>W3*X47/100</f>
        <v>855905.70008353202</v>
      </c>
      <c r="Y48" s="51">
        <f>$X$48</f>
        <v>855905.70008353202</v>
      </c>
      <c r="Z48" s="51">
        <f t="shared" ref="Z48:AG48" si="117">$X$48</f>
        <v>855905.70008353202</v>
      </c>
      <c r="AA48" s="51">
        <f t="shared" si="117"/>
        <v>855905.70008353202</v>
      </c>
      <c r="AB48" s="51">
        <f t="shared" si="117"/>
        <v>855905.70008353202</v>
      </c>
      <c r="AC48" s="51">
        <f t="shared" si="117"/>
        <v>855905.70008353202</v>
      </c>
      <c r="AD48" s="51">
        <f t="shared" si="117"/>
        <v>855905.70008353202</v>
      </c>
      <c r="AE48" s="51">
        <f t="shared" si="117"/>
        <v>855905.70008353202</v>
      </c>
      <c r="AF48" s="51">
        <f t="shared" si="117"/>
        <v>855905.70008353202</v>
      </c>
      <c r="AG48" s="51">
        <f t="shared" si="117"/>
        <v>855905.70008353202</v>
      </c>
      <c r="AH48" s="51">
        <f>AG3*AH47/100</f>
        <v>1043344.2724435315</v>
      </c>
      <c r="AI48" s="51">
        <f>$AH$48</f>
        <v>1043344.2724435315</v>
      </c>
      <c r="AJ48" s="51">
        <f t="shared" ref="AJ48:AQ48" si="118">$AH$48</f>
        <v>1043344.2724435315</v>
      </c>
      <c r="AK48" s="51">
        <f t="shared" si="118"/>
        <v>1043344.2724435315</v>
      </c>
      <c r="AL48" s="51">
        <f t="shared" si="118"/>
        <v>1043344.2724435315</v>
      </c>
      <c r="AM48" s="51">
        <f t="shared" si="118"/>
        <v>1043344.2724435315</v>
      </c>
      <c r="AN48" s="51">
        <f t="shared" si="118"/>
        <v>1043344.2724435315</v>
      </c>
      <c r="AO48" s="51">
        <f t="shared" si="118"/>
        <v>1043344.2724435315</v>
      </c>
      <c r="AP48" s="51">
        <f t="shared" si="118"/>
        <v>1043344.2724435315</v>
      </c>
      <c r="AQ48" s="51">
        <f t="shared" si="118"/>
        <v>1043344.2724435315</v>
      </c>
      <c r="AR48" s="51">
        <f>AQ3*AR47/100</f>
        <v>1271830.8462421545</v>
      </c>
      <c r="AS48" s="51">
        <f>$AR$48</f>
        <v>1271830.8462421545</v>
      </c>
      <c r="AT48" s="51">
        <f t="shared" ref="AT48:BA48" si="119">$AR$48</f>
        <v>1271830.8462421545</v>
      </c>
      <c r="AU48" s="51">
        <f t="shared" si="119"/>
        <v>1271830.8462421545</v>
      </c>
      <c r="AV48" s="51">
        <f t="shared" si="119"/>
        <v>1271830.8462421545</v>
      </c>
      <c r="AW48" s="51">
        <f t="shared" si="119"/>
        <v>1271830.8462421545</v>
      </c>
      <c r="AX48" s="51">
        <f t="shared" si="119"/>
        <v>1271830.8462421545</v>
      </c>
      <c r="AY48" s="51">
        <f t="shared" si="119"/>
        <v>1271830.8462421545</v>
      </c>
      <c r="AZ48" s="51">
        <f t="shared" si="119"/>
        <v>1271830.8462421545</v>
      </c>
      <c r="BA48" s="51">
        <f t="shared" si="119"/>
        <v>1271830.8462421545</v>
      </c>
      <c r="BB48" s="51">
        <f>BA3*BB47/100</f>
        <v>1550354.7047463963</v>
      </c>
      <c r="BC48" s="51">
        <f>$BB$48</f>
        <v>1550354.7047463963</v>
      </c>
      <c r="BD48" s="51">
        <f t="shared" ref="BD48:BK48" si="120">$BB$48</f>
        <v>1550354.7047463963</v>
      </c>
      <c r="BE48" s="51">
        <f t="shared" si="120"/>
        <v>1550354.7047463963</v>
      </c>
      <c r="BF48" s="51">
        <f t="shared" si="120"/>
        <v>1550354.7047463963</v>
      </c>
      <c r="BG48" s="51">
        <f t="shared" si="120"/>
        <v>1550354.7047463963</v>
      </c>
      <c r="BH48" s="51">
        <f t="shared" si="120"/>
        <v>1550354.7047463963</v>
      </c>
      <c r="BI48" s="51">
        <f t="shared" si="120"/>
        <v>1550354.7047463963</v>
      </c>
      <c r="BJ48" s="51">
        <f t="shared" si="120"/>
        <v>1550354.7047463963</v>
      </c>
      <c r="BK48" s="51">
        <f t="shared" si="120"/>
        <v>1550354.7047463963</v>
      </c>
    </row>
    <row r="49" spans="1:63" ht="15.75" thickBot="1">
      <c r="A49" s="3" t="s">
        <v>24</v>
      </c>
      <c r="B49" s="16" t="s">
        <v>14</v>
      </c>
      <c r="C49" s="13">
        <v>0</v>
      </c>
      <c r="D49" s="51">
        <f>D48+D44</f>
        <v>1856832</v>
      </c>
      <c r="E49" s="51">
        <f t="shared" ref="E49:BK49" si="121">E48+E44</f>
        <v>1856168.64</v>
      </c>
      <c r="F49" s="51">
        <f t="shared" si="121"/>
        <v>1855562.8128</v>
      </c>
      <c r="G49" s="51">
        <f t="shared" si="121"/>
        <v>1855014.4330559999</v>
      </c>
      <c r="H49" s="51">
        <f t="shared" si="121"/>
        <v>1854523.44383712</v>
      </c>
      <c r="I49" s="51">
        <f t="shared" si="121"/>
        <v>1850293.3494069024</v>
      </c>
      <c r="J49" s="51">
        <f t="shared" si="121"/>
        <v>1846272.4761009421</v>
      </c>
      <c r="K49" s="51">
        <f t="shared" si="121"/>
        <v>1842456.2972991753</v>
      </c>
      <c r="L49" s="51">
        <f t="shared" si="121"/>
        <v>1838840.4368912138</v>
      </c>
      <c r="M49" s="51">
        <f t="shared" si="121"/>
        <v>1835420.6664331581</v>
      </c>
      <c r="N49" s="51">
        <f t="shared" si="121"/>
        <v>806333.68831136532</v>
      </c>
      <c r="O49" s="51">
        <f t="shared" si="121"/>
        <v>803293.98940982565</v>
      </c>
      <c r="P49" s="51">
        <f t="shared" si="121"/>
        <v>800438.55403444578</v>
      </c>
      <c r="Q49" s="51">
        <f t="shared" si="121"/>
        <v>797763.71775327483</v>
      </c>
      <c r="R49" s="51">
        <f t="shared" si="121"/>
        <v>795265.95090606762</v>
      </c>
      <c r="S49" s="51">
        <f t="shared" si="121"/>
        <v>796043.8465111542</v>
      </c>
      <c r="T49" s="51">
        <f t="shared" si="121"/>
        <v>796868.0677205855</v>
      </c>
      <c r="U49" s="51">
        <f t="shared" si="121"/>
        <v>797739.19795875403</v>
      </c>
      <c r="V49" s="51">
        <f t="shared" si="121"/>
        <v>798657.84734827862</v>
      </c>
      <c r="W49" s="51">
        <f t="shared" si="121"/>
        <v>799624.65318841359</v>
      </c>
      <c r="X49" s="51">
        <f t="shared" si="121"/>
        <v>954405.19461804023</v>
      </c>
      <c r="Y49" s="51">
        <f t="shared" si="121"/>
        <v>955470.3364643422</v>
      </c>
      <c r="Z49" s="51">
        <f t="shared" si="121"/>
        <v>956585.71477586601</v>
      </c>
      <c r="AA49" s="51">
        <f t="shared" si="121"/>
        <v>957752.0807093723</v>
      </c>
      <c r="AB49" s="51">
        <f t="shared" si="121"/>
        <v>958970.21526920877</v>
      </c>
      <c r="AC49" s="51">
        <f t="shared" si="121"/>
        <v>960240.92990036227</v>
      </c>
      <c r="AD49" s="51">
        <f t="shared" si="121"/>
        <v>961565.06710222887</v>
      </c>
      <c r="AE49" s="51">
        <f t="shared" si="121"/>
        <v>962943.50106360007</v>
      </c>
      <c r="AF49" s="51">
        <f t="shared" si="121"/>
        <v>964377.13831938407</v>
      </c>
      <c r="AG49" s="51">
        <f t="shared" si="121"/>
        <v>965866.91842959344</v>
      </c>
      <c r="AH49" s="51">
        <f t="shared" si="121"/>
        <v>1154852.3870411511</v>
      </c>
      <c r="AI49" s="51">
        <f t="shared" si="121"/>
        <v>1156457.4071730839</v>
      </c>
      <c r="AJ49" s="51">
        <f t="shared" si="121"/>
        <v>1158121.5941256827</v>
      </c>
      <c r="AK49" s="51">
        <f t="shared" si="121"/>
        <v>1159846.0268142454</v>
      </c>
      <c r="AL49" s="51">
        <f t="shared" si="121"/>
        <v>1161631.8209280148</v>
      </c>
      <c r="AM49" s="51">
        <f t="shared" si="121"/>
        <v>1163480.1297549629</v>
      </c>
      <c r="AN49" s="51">
        <f t="shared" si="121"/>
        <v>1165392.1450330778</v>
      </c>
      <c r="AO49" s="51">
        <f t="shared" si="121"/>
        <v>1167369.0978288434</v>
      </c>
      <c r="AP49" s="51">
        <f t="shared" si="121"/>
        <v>1169412.2594436128</v>
      </c>
      <c r="AQ49" s="51">
        <f t="shared" si="121"/>
        <v>1171522.9423486036</v>
      </c>
      <c r="AR49" s="51">
        <f t="shared" si="121"/>
        <v>1402189.0749478862</v>
      </c>
      <c r="AS49" s="51">
        <f t="shared" si="121"/>
        <v>1404438.907378403</v>
      </c>
      <c r="AT49" s="51">
        <f t="shared" si="121"/>
        <v>1406760.4553271544</v>
      </c>
      <c r="AU49" s="51">
        <f t="shared" si="121"/>
        <v>1409155.2058939147</v>
      </c>
      <c r="AV49" s="51">
        <f t="shared" si="121"/>
        <v>1411624.69247967</v>
      </c>
      <c r="AW49" s="51">
        <f t="shared" si="121"/>
        <v>1414170.4959099083</v>
      </c>
      <c r="AX49" s="51">
        <f t="shared" si="121"/>
        <v>1416794.2455922822</v>
      </c>
      <c r="AY49" s="51">
        <f t="shared" si="121"/>
        <v>1419497.6207095732</v>
      </c>
      <c r="AZ49" s="51">
        <f t="shared" si="121"/>
        <v>1422282.3514489054</v>
      </c>
      <c r="BA49" s="51">
        <f t="shared" si="121"/>
        <v>1425150.2202681953</v>
      </c>
      <c r="BB49" s="51">
        <f t="shared" si="121"/>
        <v>1706626.9217050851</v>
      </c>
      <c r="BC49" s="51">
        <f t="shared" si="121"/>
        <v>1709666.6297039574</v>
      </c>
      <c r="BD49" s="51">
        <f t="shared" si="121"/>
        <v>1712795.1500257254</v>
      </c>
      <c r="BE49" s="51">
        <f t="shared" si="121"/>
        <v>1716014.487656672</v>
      </c>
      <c r="BF49" s="51">
        <f t="shared" si="121"/>
        <v>1719326.7067811019</v>
      </c>
      <c r="BG49" s="51">
        <f t="shared" si="121"/>
        <v>1722733.9322935282</v>
      </c>
      <c r="BH49" s="51">
        <f t="shared" si="121"/>
        <v>1726238.3513558463</v>
      </c>
      <c r="BI49" s="51">
        <f t="shared" si="121"/>
        <v>1729842.2150007333</v>
      </c>
      <c r="BJ49" s="51">
        <f t="shared" si="121"/>
        <v>1733547.8397825602</v>
      </c>
      <c r="BK49" s="51">
        <f t="shared" si="121"/>
        <v>1737357.6094771344</v>
      </c>
    </row>
    <row r="50" spans="1:63">
      <c r="A50" s="2" t="s">
        <v>36</v>
      </c>
      <c r="B50" s="18" t="s">
        <v>14</v>
      </c>
      <c r="C50" s="8">
        <v>0</v>
      </c>
      <c r="D50" s="62">
        <f t="shared" ref="D50:R50" si="122">D25-D49</f>
        <v>-763992</v>
      </c>
      <c r="E50" s="62">
        <f t="shared" si="122"/>
        <v>-741471.84000000008</v>
      </c>
      <c r="F50" s="62">
        <f t="shared" si="122"/>
        <v>-718572.07679999992</v>
      </c>
      <c r="G50" s="62">
        <f t="shared" si="122"/>
        <v>-695283.88233599975</v>
      </c>
      <c r="H50" s="62">
        <f t="shared" si="122"/>
        <v>-671598.28210271965</v>
      </c>
      <c r="I50" s="62">
        <f t="shared" si="122"/>
        <v>-629520.03795508784</v>
      </c>
      <c r="J50" s="62">
        <f t="shared" si="122"/>
        <v>-586610.25900771026</v>
      </c>
      <c r="K50" s="62">
        <f t="shared" si="122"/>
        <v>-542837.92766345013</v>
      </c>
      <c r="L50" s="62">
        <f t="shared" si="122"/>
        <v>-498171.53349813307</v>
      </c>
      <c r="M50" s="62">
        <f t="shared" si="122"/>
        <v>-452579.05528028193</v>
      </c>
      <c r="N50" s="62">
        <f t="shared" si="122"/>
        <v>619831.27135034103</v>
      </c>
      <c r="O50" s="62">
        <f t="shared" si="122"/>
        <v>667374.11605660303</v>
      </c>
      <c r="P50" s="62">
        <f t="shared" si="122"/>
        <v>715942.35708502948</v>
      </c>
      <c r="Q50" s="62">
        <f t="shared" si="122"/>
        <v>765570.24400318228</v>
      </c>
      <c r="R50" s="62">
        <f t="shared" si="122"/>
        <v>816292.63114840258</v>
      </c>
      <c r="S50" s="62">
        <f t="shared" ref="S50:BK50" si="123">S25-S49</f>
        <v>847745.90718440549</v>
      </c>
      <c r="T50" s="62">
        <f t="shared" si="123"/>
        <v>879797.48104888527</v>
      </c>
      <c r="U50" s="62">
        <f t="shared" si="123"/>
        <v>912459.66178610653</v>
      </c>
      <c r="V50" s="62">
        <f t="shared" si="123"/>
        <v>945744.98959147884</v>
      </c>
      <c r="W50" s="62">
        <f t="shared" si="123"/>
        <v>979666.24049013935</v>
      </c>
      <c r="X50" s="62">
        <f t="shared" si="123"/>
        <v>858024.0741642369</v>
      </c>
      <c r="Y50" s="62">
        <f t="shared" si="123"/>
        <v>890760.07492373395</v>
      </c>
      <c r="Z50" s="62">
        <f t="shared" si="123"/>
        <v>924121.86207012495</v>
      </c>
      <c r="AA50" s="62">
        <f t="shared" si="123"/>
        <v>958122.20490369166</v>
      </c>
      <c r="AB50" s="62">
        <f t="shared" si="123"/>
        <v>992774.11328626995</v>
      </c>
      <c r="AC50" s="62">
        <f t="shared" si="123"/>
        <v>1028090.8424563791</v>
      </c>
      <c r="AD50" s="62">
        <f t="shared" si="123"/>
        <v>1064085.8979318007</v>
      </c>
      <c r="AE50" s="62">
        <f t="shared" si="123"/>
        <v>1100773.0405012635</v>
      </c>
      <c r="AF50" s="62">
        <f t="shared" si="123"/>
        <v>1138166.2913069304</v>
      </c>
      <c r="AG50" s="62">
        <f t="shared" si="123"/>
        <v>1176279.9370194003</v>
      </c>
      <c r="AH50" s="62">
        <f t="shared" si="123"/>
        <v>1027689.9627469759</v>
      </c>
      <c r="AI50" s="62">
        <f t="shared" si="123"/>
        <v>1067288.3468409593</v>
      </c>
      <c r="AJ50" s="62">
        <f t="shared" si="123"/>
        <v>1107651.6321987945</v>
      </c>
      <c r="AK50" s="62">
        <f t="shared" si="123"/>
        <v>1148795.2212668748</v>
      </c>
      <c r="AL50" s="62">
        <f t="shared" si="123"/>
        <v>1190734.8093448812</v>
      </c>
      <c r="AM50" s="62">
        <f t="shared" si="123"/>
        <v>1233486.3903535441</v>
      </c>
      <c r="AN50" s="62">
        <f t="shared" si="123"/>
        <v>1277066.2627077526</v>
      </c>
      <c r="AO50" s="62">
        <f t="shared" si="123"/>
        <v>1321491.0352969572</v>
      </c>
      <c r="AP50" s="62">
        <f t="shared" si="123"/>
        <v>1366777.6335748574</v>
      </c>
      <c r="AQ50" s="62">
        <f t="shared" si="123"/>
        <v>1412943.3057603892</v>
      </c>
      <c r="AR50" s="62">
        <f t="shared" si="123"/>
        <v>1231519.0553534399</v>
      </c>
      <c r="AS50" s="62">
        <f t="shared" si="123"/>
        <v>1279495.9427591031</v>
      </c>
      <c r="AT50" s="62">
        <f t="shared" si="123"/>
        <v>1328405.6490432553</v>
      </c>
      <c r="AU50" s="62">
        <f t="shared" si="123"/>
        <v>1378266.7777940566</v>
      </c>
      <c r="AV50" s="62">
        <f t="shared" si="123"/>
        <v>1429098.2881122138</v>
      </c>
      <c r="AW50" s="62">
        <f t="shared" si="123"/>
        <v>1480919.5015239664</v>
      </c>
      <c r="AX50" s="62">
        <f t="shared" si="123"/>
        <v>1533750.1090204236</v>
      </c>
      <c r="AY50" s="62">
        <f t="shared" si="123"/>
        <v>1587610.1782255399</v>
      </c>
      <c r="AZ50" s="62">
        <f t="shared" si="123"/>
        <v>1642520.1606950632</v>
      </c>
      <c r="BA50" s="62">
        <f t="shared" si="123"/>
        <v>1698500.8993488064</v>
      </c>
      <c r="BB50" s="62">
        <f t="shared" si="123"/>
        <v>1477049.7775344097</v>
      </c>
      <c r="BC50" s="62">
        <f t="shared" si="123"/>
        <v>1535236.1607504806</v>
      </c>
      <c r="BD50" s="62">
        <f t="shared" si="123"/>
        <v>1594558.2534679542</v>
      </c>
      <c r="BE50" s="62">
        <f t="shared" si="123"/>
        <v>1655038.5411370345</v>
      </c>
      <c r="BF50" s="62">
        <f t="shared" si="123"/>
        <v>1716699.9398186323</v>
      </c>
      <c r="BG50" s="62">
        <f t="shared" si="123"/>
        <v>1779565.8044683537</v>
      </c>
      <c r="BH50" s="62">
        <f t="shared" si="123"/>
        <v>1843659.937371427</v>
      </c>
      <c r="BI50" s="62">
        <f t="shared" si="123"/>
        <v>1909006.596731239</v>
      </c>
      <c r="BJ50" s="62">
        <f t="shared" si="123"/>
        <v>1975630.5054142051</v>
      </c>
      <c r="BK50" s="62">
        <f t="shared" si="123"/>
        <v>2043556.8598537194</v>
      </c>
    </row>
    <row r="51" spans="1:63">
      <c r="A51" s="1" t="s">
        <v>63</v>
      </c>
      <c r="B51" s="21" t="s">
        <v>14</v>
      </c>
      <c r="C51" s="39">
        <v>0</v>
      </c>
      <c r="D51" s="64">
        <f>D25-D44-D46</f>
        <v>-936792</v>
      </c>
      <c r="E51" s="64">
        <f t="shared" ref="E51:BK51" si="124">E25-E44-E46</f>
        <v>-2858271.8400000003</v>
      </c>
      <c r="F51" s="64">
        <f t="shared" si="124"/>
        <v>-2835372.0767999999</v>
      </c>
      <c r="G51" s="64">
        <f t="shared" si="124"/>
        <v>-2812083.882336</v>
      </c>
      <c r="H51" s="64">
        <f t="shared" si="124"/>
        <v>-2788398.2821027199</v>
      </c>
      <c r="I51" s="64">
        <f t="shared" si="124"/>
        <v>1098479.9620449122</v>
      </c>
      <c r="J51" s="64">
        <f t="shared" si="124"/>
        <v>1141389.7409922897</v>
      </c>
      <c r="K51" s="64">
        <f t="shared" si="124"/>
        <v>1185162.0723365499</v>
      </c>
      <c r="L51" s="64">
        <f t="shared" si="124"/>
        <v>1229828.4665018669</v>
      </c>
      <c r="M51" s="64">
        <f t="shared" si="124"/>
        <v>1275420.9447197181</v>
      </c>
      <c r="N51" s="64">
        <f t="shared" si="124"/>
        <v>549617.19275864307</v>
      </c>
      <c r="O51" s="64">
        <f t="shared" si="124"/>
        <v>-192748.3466916976</v>
      </c>
      <c r="P51" s="64">
        <f t="shared" si="124"/>
        <v>-144180.10566327116</v>
      </c>
      <c r="Q51" s="64">
        <f t="shared" si="124"/>
        <v>-94552.218745118473</v>
      </c>
      <c r="R51" s="64">
        <f t="shared" si="124"/>
        <v>-43829.831599898171</v>
      </c>
      <c r="S51" s="64">
        <f t="shared" si="124"/>
        <v>1549886.6931013856</v>
      </c>
      <c r="T51" s="64">
        <f t="shared" si="124"/>
        <v>1581938.2669658656</v>
      </c>
      <c r="U51" s="64">
        <f t="shared" si="124"/>
        <v>1614600.4477030868</v>
      </c>
      <c r="V51" s="64">
        <f t="shared" si="124"/>
        <v>1647885.775508459</v>
      </c>
      <c r="W51" s="64">
        <f t="shared" si="124"/>
        <v>1681807.0264071196</v>
      </c>
      <c r="X51" s="64">
        <f t="shared" si="124"/>
        <v>772433.50415588357</v>
      </c>
      <c r="Y51" s="64">
        <f t="shared" si="124"/>
        <v>-157724.40767859295</v>
      </c>
      <c r="Z51" s="64">
        <f t="shared" si="124"/>
        <v>-124362.62053220184</v>
      </c>
      <c r="AA51" s="64">
        <f t="shared" si="124"/>
        <v>-90362.277698635124</v>
      </c>
      <c r="AB51" s="64">
        <f t="shared" si="124"/>
        <v>-55710.369316056836</v>
      </c>
      <c r="AC51" s="64">
        <f t="shared" si="124"/>
        <v>1883996.5425399111</v>
      </c>
      <c r="AD51" s="64">
        <f t="shared" si="124"/>
        <v>1919991.5980153326</v>
      </c>
      <c r="AE51" s="64">
        <f t="shared" si="124"/>
        <v>1956678.7405847956</v>
      </c>
      <c r="AF51" s="64">
        <f t="shared" si="124"/>
        <v>1994071.9913904625</v>
      </c>
      <c r="AG51" s="64">
        <f t="shared" si="124"/>
        <v>2032185.6371029324</v>
      </c>
      <c r="AH51" s="64">
        <f t="shared" si="124"/>
        <v>923355.5355026226</v>
      </c>
      <c r="AI51" s="64">
        <f t="shared" si="124"/>
        <v>-210808.38690236676</v>
      </c>
      <c r="AJ51" s="64">
        <f t="shared" si="124"/>
        <v>-170445.10154453153</v>
      </c>
      <c r="AK51" s="64">
        <f t="shared" si="124"/>
        <v>-129301.51247645123</v>
      </c>
      <c r="AL51" s="64">
        <f t="shared" si="124"/>
        <v>-87361.924398445059</v>
      </c>
      <c r="AM51" s="64">
        <f t="shared" si="124"/>
        <v>2276830.6627970757</v>
      </c>
      <c r="AN51" s="64">
        <f t="shared" si="124"/>
        <v>2320410.5351512842</v>
      </c>
      <c r="AO51" s="64">
        <f t="shared" si="124"/>
        <v>2364835.307740489</v>
      </c>
      <c r="AP51" s="64">
        <f t="shared" si="124"/>
        <v>2410121.9060183889</v>
      </c>
      <c r="AQ51" s="64">
        <f t="shared" si="124"/>
        <v>2456287.5782039207</v>
      </c>
      <c r="AR51" s="64">
        <f t="shared" si="124"/>
        <v>1104335.9707292244</v>
      </c>
      <c r="AS51" s="64">
        <f t="shared" si="124"/>
        <v>-278496.84388753632</v>
      </c>
      <c r="AT51" s="64">
        <f t="shared" si="124"/>
        <v>-229587.13760338444</v>
      </c>
      <c r="AU51" s="64">
        <f t="shared" si="124"/>
        <v>-179726.00885258289</v>
      </c>
      <c r="AV51" s="64">
        <f t="shared" si="124"/>
        <v>-128894.49853442563</v>
      </c>
      <c r="AW51" s="64">
        <f t="shared" si="124"/>
        <v>2752750.3477661209</v>
      </c>
      <c r="AX51" s="64">
        <f t="shared" si="124"/>
        <v>2805580.9552625781</v>
      </c>
      <c r="AY51" s="64">
        <f t="shared" si="124"/>
        <v>2859441.0244676946</v>
      </c>
      <c r="AZ51" s="64">
        <f t="shared" si="124"/>
        <v>2914351.0069372174</v>
      </c>
      <c r="BA51" s="64">
        <f t="shared" si="124"/>
        <v>2970331.7455909611</v>
      </c>
      <c r="BB51" s="64">
        <f t="shared" si="124"/>
        <v>1322014.3070597702</v>
      </c>
      <c r="BC51" s="64">
        <f t="shared" si="124"/>
        <v>-363948.35256385477</v>
      </c>
      <c r="BD51" s="64">
        <f t="shared" si="124"/>
        <v>-304626.25984638138</v>
      </c>
      <c r="BE51" s="64">
        <f t="shared" si="124"/>
        <v>-244145.97217730107</v>
      </c>
      <c r="BF51" s="64">
        <f t="shared" si="124"/>
        <v>-182484.57349570328</v>
      </c>
      <c r="BG51" s="64">
        <f t="shared" si="124"/>
        <v>3329920.50921475</v>
      </c>
      <c r="BH51" s="64">
        <f t="shared" si="124"/>
        <v>3394014.642117823</v>
      </c>
      <c r="BI51" s="64">
        <f t="shared" si="124"/>
        <v>3459361.3014776353</v>
      </c>
      <c r="BJ51" s="64">
        <f t="shared" si="124"/>
        <v>3525985.2101606014</v>
      </c>
      <c r="BK51" s="64">
        <f t="shared" si="124"/>
        <v>3593911.5646001156</v>
      </c>
    </row>
    <row r="52" spans="1:63">
      <c r="A52" s="1" t="s">
        <v>64</v>
      </c>
      <c r="B52" s="21" t="s">
        <v>14</v>
      </c>
      <c r="C52" s="39">
        <v>0</v>
      </c>
      <c r="D52" s="64">
        <f>D51</f>
        <v>-936792</v>
      </c>
      <c r="E52" s="64">
        <f>IF((E51)&gt;0,IF((D53+E51)&gt;0,E51+D53,0),E51)</f>
        <v>-2858271.8400000003</v>
      </c>
      <c r="F52" s="64">
        <f t="shared" ref="F52:BK52" si="125">IF((F51)&gt;0,IF((E53+F51)&gt;0,F51+E53,0),F51)</f>
        <v>-2835372.0767999999</v>
      </c>
      <c r="G52" s="64">
        <f t="shared" si="125"/>
        <v>-2812083.882336</v>
      </c>
      <c r="H52" s="64">
        <f t="shared" si="125"/>
        <v>-2788398.2821027199</v>
      </c>
      <c r="I52" s="64">
        <f t="shared" si="125"/>
        <v>0</v>
      </c>
      <c r="J52" s="64">
        <f t="shared" si="125"/>
        <v>0</v>
      </c>
      <c r="K52" s="64">
        <f t="shared" si="125"/>
        <v>0</v>
      </c>
      <c r="L52" s="64">
        <f t="shared" si="125"/>
        <v>0</v>
      </c>
      <c r="M52" s="64">
        <f t="shared" si="125"/>
        <v>0</v>
      </c>
      <c r="N52" s="64">
        <f t="shared" si="125"/>
        <v>549617.19275864307</v>
      </c>
      <c r="O52" s="64">
        <f t="shared" si="125"/>
        <v>-192748.3466916976</v>
      </c>
      <c r="P52" s="64">
        <f t="shared" si="125"/>
        <v>-144180.10566327116</v>
      </c>
      <c r="Q52" s="64">
        <f t="shared" si="125"/>
        <v>-94552.218745118473</v>
      </c>
      <c r="R52" s="64">
        <f t="shared" si="125"/>
        <v>-43829.831599898171</v>
      </c>
      <c r="S52" s="64">
        <f t="shared" si="125"/>
        <v>1074576.1904014002</v>
      </c>
      <c r="T52" s="64">
        <f t="shared" si="125"/>
        <v>2656514.4573672656</v>
      </c>
      <c r="U52" s="64">
        <f t="shared" si="125"/>
        <v>1614600.4477030868</v>
      </c>
      <c r="V52" s="64">
        <f t="shared" si="125"/>
        <v>1647885.775508459</v>
      </c>
      <c r="W52" s="64">
        <f t="shared" si="125"/>
        <v>1681807.0264071196</v>
      </c>
      <c r="X52" s="64">
        <f t="shared" si="125"/>
        <v>772433.50415588357</v>
      </c>
      <c r="Y52" s="64">
        <f t="shared" si="125"/>
        <v>-157724.40767859295</v>
      </c>
      <c r="Z52" s="64">
        <f t="shared" si="125"/>
        <v>-124362.62053220184</v>
      </c>
      <c r="AA52" s="64">
        <f t="shared" si="125"/>
        <v>-90362.277698635124</v>
      </c>
      <c r="AB52" s="64">
        <f t="shared" si="125"/>
        <v>-55710.369316056836</v>
      </c>
      <c r="AC52" s="64">
        <f t="shared" si="125"/>
        <v>1455836.8673144244</v>
      </c>
      <c r="AD52" s="64">
        <f t="shared" si="125"/>
        <v>3375828.465329757</v>
      </c>
      <c r="AE52" s="64">
        <f t="shared" si="125"/>
        <v>1956678.7405847956</v>
      </c>
      <c r="AF52" s="64">
        <f t="shared" si="125"/>
        <v>1994071.9913904625</v>
      </c>
      <c r="AG52" s="64">
        <f t="shared" si="125"/>
        <v>2032185.6371029324</v>
      </c>
      <c r="AH52" s="64">
        <f t="shared" si="125"/>
        <v>923355.5355026226</v>
      </c>
      <c r="AI52" s="64">
        <f t="shared" si="125"/>
        <v>-210808.38690236676</v>
      </c>
      <c r="AJ52" s="64">
        <f t="shared" si="125"/>
        <v>-170445.10154453153</v>
      </c>
      <c r="AK52" s="64">
        <f t="shared" si="125"/>
        <v>-129301.51247645123</v>
      </c>
      <c r="AL52" s="64">
        <f t="shared" si="125"/>
        <v>-87361.924398445059</v>
      </c>
      <c r="AM52" s="64">
        <f t="shared" si="125"/>
        <v>1678913.7374752811</v>
      </c>
      <c r="AN52" s="64">
        <f t="shared" si="125"/>
        <v>3999324.2726265653</v>
      </c>
      <c r="AO52" s="64">
        <f t="shared" si="125"/>
        <v>2364835.307740489</v>
      </c>
      <c r="AP52" s="64">
        <f t="shared" si="125"/>
        <v>2410121.9060183889</v>
      </c>
      <c r="AQ52" s="64">
        <f t="shared" si="125"/>
        <v>2456287.5782039207</v>
      </c>
      <c r="AR52" s="64">
        <f t="shared" si="125"/>
        <v>1104335.9707292244</v>
      </c>
      <c r="AS52" s="64">
        <f t="shared" si="125"/>
        <v>-278496.84388753632</v>
      </c>
      <c r="AT52" s="64">
        <f t="shared" si="125"/>
        <v>-229587.13760338444</v>
      </c>
      <c r="AU52" s="64">
        <f t="shared" si="125"/>
        <v>-179726.00885258289</v>
      </c>
      <c r="AV52" s="64">
        <f t="shared" si="125"/>
        <v>-128894.49853442563</v>
      </c>
      <c r="AW52" s="64">
        <f t="shared" si="125"/>
        <v>1936045.8588881916</v>
      </c>
      <c r="AX52" s="64">
        <f t="shared" si="125"/>
        <v>4741626.8141507693</v>
      </c>
      <c r="AY52" s="64">
        <f t="shared" si="125"/>
        <v>2859441.0244676946</v>
      </c>
      <c r="AZ52" s="64">
        <f t="shared" si="125"/>
        <v>2914351.0069372174</v>
      </c>
      <c r="BA52" s="64">
        <f t="shared" si="125"/>
        <v>2970331.7455909611</v>
      </c>
      <c r="BB52" s="64">
        <f t="shared" si="125"/>
        <v>1322014.3070597702</v>
      </c>
      <c r="BC52" s="64">
        <f t="shared" si="125"/>
        <v>-363948.35256385477</v>
      </c>
      <c r="BD52" s="64">
        <f t="shared" si="125"/>
        <v>-304626.25984638138</v>
      </c>
      <c r="BE52" s="64">
        <f t="shared" si="125"/>
        <v>-244145.97217730107</v>
      </c>
      <c r="BF52" s="64">
        <f t="shared" si="125"/>
        <v>-182484.57349570328</v>
      </c>
      <c r="BG52" s="64">
        <f t="shared" si="125"/>
        <v>2234715.3511315095</v>
      </c>
      <c r="BH52" s="64">
        <f t="shared" si="125"/>
        <v>5628729.9932493325</v>
      </c>
      <c r="BI52" s="64">
        <f t="shared" si="125"/>
        <v>3459361.3014776353</v>
      </c>
      <c r="BJ52" s="64">
        <f t="shared" si="125"/>
        <v>3525985.2101606014</v>
      </c>
      <c r="BK52" s="64">
        <f t="shared" si="125"/>
        <v>3593911.5646001156</v>
      </c>
    </row>
    <row r="53" spans="1:63">
      <c r="A53" s="1" t="s">
        <v>49</v>
      </c>
      <c r="B53" s="21" t="s">
        <v>5</v>
      </c>
      <c r="C53" s="39">
        <v>0</v>
      </c>
      <c r="D53" s="64">
        <f>C53</f>
        <v>0</v>
      </c>
      <c r="E53" s="64">
        <f>IF(E51&lt;0,D53+E51,IF((D53+E51)&lt;0,D53+E51,0))</f>
        <v>-2858271.8400000003</v>
      </c>
      <c r="F53" s="64">
        <f t="shared" ref="F53:H53" si="126">IF(F51&lt;0,E53+F51,IF((E53+F51)&lt;0,E53+F51,0))</f>
        <v>-5693643.9167999998</v>
      </c>
      <c r="G53" s="64">
        <f t="shared" si="126"/>
        <v>-8505727.7991359998</v>
      </c>
      <c r="H53" s="64">
        <f t="shared" si="126"/>
        <v>-11294126.081238721</v>
      </c>
      <c r="I53" s="64">
        <f>IF(I51&lt;0,H53+I51-IF(D51&lt;0,D51,0),IF(D51&lt;0,IF(ABS(D51)&lt;ABS(I51),IF(H53+I51&lt;0,H53+I51,0),IF(H53-D51&lt;0,H53-D51,0)),IF(H53&lt;0,H53+I51,0)))</f>
        <v>-10195646.119193809</v>
      </c>
      <c r="J53" s="64">
        <f t="shared" ref="J53:BK53" si="127">IF(J51&lt;0,I53+J51-IF(E51&lt;0,E51,0),IF(E51&lt;0,IF(ABS(E51)&lt;ABS(J51),IF(I53+J51&lt;0,I53+J51,0),IF(I53-E51&lt;0,I53-E51,0)),IF(I53&lt;0,I53+J51,0)))</f>
        <v>-7337374.2791938093</v>
      </c>
      <c r="K53" s="64">
        <f t="shared" si="127"/>
        <v>-4502002.2023938093</v>
      </c>
      <c r="L53" s="64">
        <f t="shared" si="127"/>
        <v>-1689918.3200578094</v>
      </c>
      <c r="M53" s="64">
        <f t="shared" si="127"/>
        <v>0</v>
      </c>
      <c r="N53" s="64">
        <f t="shared" si="127"/>
        <v>0</v>
      </c>
      <c r="O53" s="64">
        <f t="shared" si="127"/>
        <v>-192748.3466916976</v>
      </c>
      <c r="P53" s="64">
        <f t="shared" si="127"/>
        <v>-336928.45235496876</v>
      </c>
      <c r="Q53" s="64">
        <f t="shared" si="127"/>
        <v>-431480.67110008723</v>
      </c>
      <c r="R53" s="64">
        <f t="shared" si="127"/>
        <v>-475310.5026999854</v>
      </c>
      <c r="S53" s="64">
        <f t="shared" si="127"/>
        <v>1074576.1904014002</v>
      </c>
      <c r="T53" s="64">
        <f t="shared" si="127"/>
        <v>0</v>
      </c>
      <c r="U53" s="64">
        <f t="shared" si="127"/>
        <v>0</v>
      </c>
      <c r="V53" s="64">
        <f t="shared" si="127"/>
        <v>0</v>
      </c>
      <c r="W53" s="64">
        <f t="shared" si="127"/>
        <v>0</v>
      </c>
      <c r="X53" s="64">
        <f t="shared" si="127"/>
        <v>0</v>
      </c>
      <c r="Y53" s="64">
        <f t="shared" si="127"/>
        <v>-157724.40767859295</v>
      </c>
      <c r="Z53" s="64">
        <f t="shared" si="127"/>
        <v>-282087.02821079479</v>
      </c>
      <c r="AA53" s="64">
        <f t="shared" si="127"/>
        <v>-372449.30590942991</v>
      </c>
      <c r="AB53" s="64">
        <f t="shared" si="127"/>
        <v>-428159.67522548675</v>
      </c>
      <c r="AC53" s="64">
        <f t="shared" si="127"/>
        <v>1455836.8673144244</v>
      </c>
      <c r="AD53" s="64">
        <f t="shared" si="127"/>
        <v>0</v>
      </c>
      <c r="AE53" s="64">
        <f t="shared" si="127"/>
        <v>0</v>
      </c>
      <c r="AF53" s="64">
        <f t="shared" si="127"/>
        <v>0</v>
      </c>
      <c r="AG53" s="64">
        <f t="shared" si="127"/>
        <v>0</v>
      </c>
      <c r="AH53" s="64">
        <f t="shared" si="127"/>
        <v>0</v>
      </c>
      <c r="AI53" s="64">
        <f t="shared" si="127"/>
        <v>-210808.38690236676</v>
      </c>
      <c r="AJ53" s="64">
        <f t="shared" si="127"/>
        <v>-381253.48844689829</v>
      </c>
      <c r="AK53" s="64">
        <f t="shared" si="127"/>
        <v>-510555.00092334952</v>
      </c>
      <c r="AL53" s="64">
        <f t="shared" si="127"/>
        <v>-597916.92532179458</v>
      </c>
      <c r="AM53" s="64">
        <f t="shared" si="127"/>
        <v>1678913.7374752811</v>
      </c>
      <c r="AN53" s="64">
        <f t="shared" si="127"/>
        <v>0</v>
      </c>
      <c r="AO53" s="64">
        <f t="shared" si="127"/>
        <v>0</v>
      </c>
      <c r="AP53" s="64">
        <f t="shared" si="127"/>
        <v>0</v>
      </c>
      <c r="AQ53" s="64">
        <f t="shared" si="127"/>
        <v>0</v>
      </c>
      <c r="AR53" s="64">
        <f t="shared" si="127"/>
        <v>0</v>
      </c>
      <c r="AS53" s="64">
        <f t="shared" si="127"/>
        <v>-278496.84388753632</v>
      </c>
      <c r="AT53" s="64">
        <f t="shared" si="127"/>
        <v>-508083.98149092076</v>
      </c>
      <c r="AU53" s="64">
        <f t="shared" si="127"/>
        <v>-687809.99034350365</v>
      </c>
      <c r="AV53" s="64">
        <f t="shared" si="127"/>
        <v>-816704.48887792928</v>
      </c>
      <c r="AW53" s="64">
        <f t="shared" si="127"/>
        <v>1936045.8588881916</v>
      </c>
      <c r="AX53" s="64">
        <f t="shared" si="127"/>
        <v>0</v>
      </c>
      <c r="AY53" s="64">
        <f t="shared" si="127"/>
        <v>0</v>
      </c>
      <c r="AZ53" s="64">
        <f t="shared" si="127"/>
        <v>0</v>
      </c>
      <c r="BA53" s="64">
        <f t="shared" si="127"/>
        <v>0</v>
      </c>
      <c r="BB53" s="64">
        <f t="shared" si="127"/>
        <v>0</v>
      </c>
      <c r="BC53" s="64">
        <f t="shared" si="127"/>
        <v>-363948.35256385477</v>
      </c>
      <c r="BD53" s="64">
        <f t="shared" si="127"/>
        <v>-668574.61241023615</v>
      </c>
      <c r="BE53" s="64">
        <f t="shared" si="127"/>
        <v>-912720.58458753722</v>
      </c>
      <c r="BF53" s="64">
        <f t="shared" si="127"/>
        <v>-1095205.1580832405</v>
      </c>
      <c r="BG53" s="64">
        <f t="shared" si="127"/>
        <v>2234715.3511315095</v>
      </c>
      <c r="BH53" s="64">
        <f t="shared" si="127"/>
        <v>0</v>
      </c>
      <c r="BI53" s="64">
        <f t="shared" si="127"/>
        <v>0</v>
      </c>
      <c r="BJ53" s="64">
        <f t="shared" si="127"/>
        <v>0</v>
      </c>
      <c r="BK53" s="64">
        <f t="shared" si="127"/>
        <v>0</v>
      </c>
    </row>
    <row r="54" spans="1:63">
      <c r="A54" s="1" t="s">
        <v>26</v>
      </c>
      <c r="B54" s="21" t="s">
        <v>7</v>
      </c>
      <c r="C54" s="5">
        <v>0</v>
      </c>
      <c r="D54" s="65">
        <v>19</v>
      </c>
      <c r="E54" s="65">
        <v>19</v>
      </c>
      <c r="F54" s="65">
        <v>19</v>
      </c>
      <c r="G54" s="65">
        <v>19</v>
      </c>
      <c r="H54" s="65">
        <v>19</v>
      </c>
      <c r="I54" s="65">
        <v>19</v>
      </c>
      <c r="J54" s="65">
        <v>19</v>
      </c>
      <c r="K54" s="65">
        <v>19</v>
      </c>
      <c r="L54" s="65">
        <v>19</v>
      </c>
      <c r="M54" s="65">
        <v>19</v>
      </c>
      <c r="N54" s="65">
        <v>19</v>
      </c>
      <c r="O54" s="65">
        <v>19</v>
      </c>
      <c r="P54" s="65">
        <v>19</v>
      </c>
      <c r="Q54" s="65">
        <v>19</v>
      </c>
      <c r="R54" s="65">
        <v>19</v>
      </c>
      <c r="S54" s="65">
        <v>19</v>
      </c>
      <c r="T54" s="65">
        <v>19</v>
      </c>
      <c r="U54" s="65">
        <v>19</v>
      </c>
      <c r="V54" s="65">
        <v>19</v>
      </c>
      <c r="W54" s="65">
        <v>19</v>
      </c>
      <c r="X54" s="65">
        <v>19</v>
      </c>
      <c r="Y54" s="65">
        <v>19</v>
      </c>
      <c r="Z54" s="65">
        <v>19</v>
      </c>
      <c r="AA54" s="65">
        <v>19</v>
      </c>
      <c r="AB54" s="65">
        <v>19</v>
      </c>
      <c r="AC54" s="65">
        <v>19</v>
      </c>
      <c r="AD54" s="65">
        <v>19</v>
      </c>
      <c r="AE54" s="65">
        <v>19</v>
      </c>
      <c r="AF54" s="65">
        <v>19</v>
      </c>
      <c r="AG54" s="65">
        <v>19</v>
      </c>
      <c r="AH54" s="65">
        <v>19</v>
      </c>
      <c r="AI54" s="65">
        <v>19</v>
      </c>
      <c r="AJ54" s="65">
        <v>19</v>
      </c>
      <c r="AK54" s="65">
        <v>19</v>
      </c>
      <c r="AL54" s="65">
        <v>19</v>
      </c>
      <c r="AM54" s="65">
        <v>19</v>
      </c>
      <c r="AN54" s="65">
        <v>19</v>
      </c>
      <c r="AO54" s="65">
        <v>19</v>
      </c>
      <c r="AP54" s="65">
        <v>19</v>
      </c>
      <c r="AQ54" s="65">
        <v>19</v>
      </c>
      <c r="AR54" s="65">
        <v>19</v>
      </c>
      <c r="AS54" s="65">
        <v>19</v>
      </c>
      <c r="AT54" s="65">
        <v>19</v>
      </c>
      <c r="AU54" s="65">
        <v>19</v>
      </c>
      <c r="AV54" s="65">
        <v>19</v>
      </c>
      <c r="AW54" s="65">
        <v>19</v>
      </c>
      <c r="AX54" s="65">
        <v>19</v>
      </c>
      <c r="AY54" s="65">
        <v>19</v>
      </c>
      <c r="AZ54" s="65">
        <v>19</v>
      </c>
      <c r="BA54" s="65">
        <v>19</v>
      </c>
      <c r="BB54" s="65">
        <v>19</v>
      </c>
      <c r="BC54" s="65">
        <v>19</v>
      </c>
      <c r="BD54" s="65">
        <v>19</v>
      </c>
      <c r="BE54" s="65">
        <v>19</v>
      </c>
      <c r="BF54" s="65">
        <v>19</v>
      </c>
      <c r="BG54" s="65">
        <v>19</v>
      </c>
      <c r="BH54" s="65">
        <v>19</v>
      </c>
      <c r="BI54" s="65">
        <v>19</v>
      </c>
      <c r="BJ54" s="65">
        <v>19</v>
      </c>
      <c r="BK54" s="65">
        <v>19</v>
      </c>
    </row>
    <row r="55" spans="1:63" ht="15.75" thickBot="1">
      <c r="A55" s="22" t="s">
        <v>26</v>
      </c>
      <c r="B55" s="23" t="s">
        <v>14</v>
      </c>
      <c r="C55" s="13">
        <v>0</v>
      </c>
      <c r="D55" s="66">
        <f>IF(D52&gt;0,D52*D54/100,0)</f>
        <v>0</v>
      </c>
      <c r="E55" s="66">
        <f t="shared" ref="E55:BK55" si="128">IF(E52&gt;0,E52*E54/100,0)</f>
        <v>0</v>
      </c>
      <c r="F55" s="66">
        <f t="shared" si="128"/>
        <v>0</v>
      </c>
      <c r="G55" s="66">
        <f t="shared" si="128"/>
        <v>0</v>
      </c>
      <c r="H55" s="66">
        <f t="shared" si="128"/>
        <v>0</v>
      </c>
      <c r="I55" s="66">
        <f t="shared" si="128"/>
        <v>0</v>
      </c>
      <c r="J55" s="66">
        <f t="shared" si="128"/>
        <v>0</v>
      </c>
      <c r="K55" s="66">
        <f t="shared" si="128"/>
        <v>0</v>
      </c>
      <c r="L55" s="66">
        <f t="shared" si="128"/>
        <v>0</v>
      </c>
      <c r="M55" s="66">
        <f t="shared" si="128"/>
        <v>0</v>
      </c>
      <c r="N55" s="66">
        <f t="shared" si="128"/>
        <v>104427.2666241422</v>
      </c>
      <c r="O55" s="66">
        <f t="shared" si="128"/>
        <v>0</v>
      </c>
      <c r="P55" s="66">
        <f t="shared" si="128"/>
        <v>0</v>
      </c>
      <c r="Q55" s="66">
        <f t="shared" si="128"/>
        <v>0</v>
      </c>
      <c r="R55" s="66">
        <f t="shared" si="128"/>
        <v>0</v>
      </c>
      <c r="S55" s="66">
        <f t="shared" si="128"/>
        <v>204169.47617626603</v>
      </c>
      <c r="T55" s="66">
        <f t="shared" si="128"/>
        <v>504737.74689978047</v>
      </c>
      <c r="U55" s="66">
        <f t="shared" si="128"/>
        <v>306774.08506358648</v>
      </c>
      <c r="V55" s="66">
        <f t="shared" si="128"/>
        <v>313098.2973466072</v>
      </c>
      <c r="W55" s="66">
        <f t="shared" si="128"/>
        <v>319543.33501735271</v>
      </c>
      <c r="X55" s="66">
        <f t="shared" si="128"/>
        <v>146762.36578961788</v>
      </c>
      <c r="Y55" s="66">
        <f t="shared" si="128"/>
        <v>0</v>
      </c>
      <c r="Z55" s="66">
        <f t="shared" si="128"/>
        <v>0</v>
      </c>
      <c r="AA55" s="66">
        <f t="shared" si="128"/>
        <v>0</v>
      </c>
      <c r="AB55" s="66">
        <f t="shared" si="128"/>
        <v>0</v>
      </c>
      <c r="AC55" s="66">
        <f t="shared" si="128"/>
        <v>276609.0047897406</v>
      </c>
      <c r="AD55" s="66">
        <f t="shared" si="128"/>
        <v>641407.40841265384</v>
      </c>
      <c r="AE55" s="66">
        <f t="shared" si="128"/>
        <v>371768.96071111114</v>
      </c>
      <c r="AF55" s="66">
        <f t="shared" si="128"/>
        <v>378873.67836418783</v>
      </c>
      <c r="AG55" s="66">
        <f t="shared" si="128"/>
        <v>386115.2710495572</v>
      </c>
      <c r="AH55" s="66">
        <f t="shared" si="128"/>
        <v>175437.55174549829</v>
      </c>
      <c r="AI55" s="66">
        <f t="shared" si="128"/>
        <v>0</v>
      </c>
      <c r="AJ55" s="66">
        <f t="shared" si="128"/>
        <v>0</v>
      </c>
      <c r="AK55" s="66">
        <f t="shared" si="128"/>
        <v>0</v>
      </c>
      <c r="AL55" s="66">
        <f t="shared" si="128"/>
        <v>0</v>
      </c>
      <c r="AM55" s="66">
        <f t="shared" si="128"/>
        <v>318993.6101203034</v>
      </c>
      <c r="AN55" s="66">
        <f t="shared" si="128"/>
        <v>759871.61179904744</v>
      </c>
      <c r="AO55" s="66">
        <f t="shared" si="128"/>
        <v>449318.70847069292</v>
      </c>
      <c r="AP55" s="66">
        <f t="shared" si="128"/>
        <v>457923.16214349389</v>
      </c>
      <c r="AQ55" s="66">
        <f t="shared" si="128"/>
        <v>466694.63985874498</v>
      </c>
      <c r="AR55" s="66">
        <f t="shared" si="128"/>
        <v>209823.83443855264</v>
      </c>
      <c r="AS55" s="66">
        <f t="shared" si="128"/>
        <v>0</v>
      </c>
      <c r="AT55" s="66">
        <f t="shared" si="128"/>
        <v>0</v>
      </c>
      <c r="AU55" s="66">
        <f t="shared" si="128"/>
        <v>0</v>
      </c>
      <c r="AV55" s="66">
        <f t="shared" si="128"/>
        <v>0</v>
      </c>
      <c r="AW55" s="66">
        <f t="shared" si="128"/>
        <v>367848.71318875643</v>
      </c>
      <c r="AX55" s="66">
        <f t="shared" si="128"/>
        <v>900909.09468864615</v>
      </c>
      <c r="AY55" s="66">
        <f t="shared" si="128"/>
        <v>543293.79464886198</v>
      </c>
      <c r="AZ55" s="66">
        <f t="shared" si="128"/>
        <v>553726.69131807133</v>
      </c>
      <c r="BA55" s="66">
        <f t="shared" si="128"/>
        <v>564363.03166228253</v>
      </c>
      <c r="BB55" s="66">
        <f t="shared" si="128"/>
        <v>251182.71834135632</v>
      </c>
      <c r="BC55" s="66">
        <f t="shared" si="128"/>
        <v>0</v>
      </c>
      <c r="BD55" s="66">
        <f t="shared" si="128"/>
        <v>0</v>
      </c>
      <c r="BE55" s="66">
        <f t="shared" si="128"/>
        <v>0</v>
      </c>
      <c r="BF55" s="66">
        <f t="shared" si="128"/>
        <v>0</v>
      </c>
      <c r="BG55" s="66">
        <f t="shared" si="128"/>
        <v>424595.91671498679</v>
      </c>
      <c r="BH55" s="66">
        <f t="shared" si="128"/>
        <v>1069458.6987173732</v>
      </c>
      <c r="BI55" s="66">
        <f t="shared" si="128"/>
        <v>657278.64728075068</v>
      </c>
      <c r="BJ55" s="66">
        <f t="shared" si="128"/>
        <v>669937.1899305142</v>
      </c>
      <c r="BK55" s="66">
        <f t="shared" si="128"/>
        <v>682843.19727402192</v>
      </c>
    </row>
    <row r="56" spans="1:63" ht="15.75" thickBot="1">
      <c r="A56" s="3" t="s">
        <v>37</v>
      </c>
      <c r="B56" s="16" t="s">
        <v>14</v>
      </c>
      <c r="C56" s="13">
        <v>0</v>
      </c>
      <c r="D56" s="67">
        <f>D50-D55</f>
        <v>-763992</v>
      </c>
      <c r="E56" s="67">
        <f t="shared" ref="E56:BK56" si="129">E50-E55</f>
        <v>-741471.84000000008</v>
      </c>
      <c r="F56" s="67">
        <f t="shared" si="129"/>
        <v>-718572.07679999992</v>
      </c>
      <c r="G56" s="67">
        <f t="shared" si="129"/>
        <v>-695283.88233599975</v>
      </c>
      <c r="H56" s="67">
        <f t="shared" si="129"/>
        <v>-671598.28210271965</v>
      </c>
      <c r="I56" s="67">
        <f t="shared" si="129"/>
        <v>-629520.03795508784</v>
      </c>
      <c r="J56" s="67">
        <f t="shared" si="129"/>
        <v>-586610.25900771026</v>
      </c>
      <c r="K56" s="67">
        <f t="shared" si="129"/>
        <v>-542837.92766345013</v>
      </c>
      <c r="L56" s="67">
        <f t="shared" si="129"/>
        <v>-498171.53349813307</v>
      </c>
      <c r="M56" s="67">
        <f t="shared" si="129"/>
        <v>-452579.05528028193</v>
      </c>
      <c r="N56" s="67">
        <f t="shared" si="129"/>
        <v>515404.00472619885</v>
      </c>
      <c r="O56" s="67">
        <f t="shared" si="129"/>
        <v>667374.11605660303</v>
      </c>
      <c r="P56" s="67">
        <f t="shared" si="129"/>
        <v>715942.35708502948</v>
      </c>
      <c r="Q56" s="67">
        <f t="shared" si="129"/>
        <v>765570.24400318228</v>
      </c>
      <c r="R56" s="67">
        <f t="shared" si="129"/>
        <v>816292.63114840258</v>
      </c>
      <c r="S56" s="67">
        <f t="shared" si="129"/>
        <v>643576.43100813939</v>
      </c>
      <c r="T56" s="67">
        <f t="shared" si="129"/>
        <v>375059.7341491048</v>
      </c>
      <c r="U56" s="67">
        <f t="shared" si="129"/>
        <v>605685.57672252005</v>
      </c>
      <c r="V56" s="67">
        <f t="shared" si="129"/>
        <v>632646.69224487164</v>
      </c>
      <c r="W56" s="67">
        <f t="shared" si="129"/>
        <v>660122.90547278663</v>
      </c>
      <c r="X56" s="67">
        <f t="shared" si="129"/>
        <v>711261.70837461902</v>
      </c>
      <c r="Y56" s="67">
        <f t="shared" si="129"/>
        <v>890760.07492373395</v>
      </c>
      <c r="Z56" s="67">
        <f t="shared" si="129"/>
        <v>924121.86207012495</v>
      </c>
      <c r="AA56" s="67">
        <f t="shared" si="129"/>
        <v>958122.20490369166</v>
      </c>
      <c r="AB56" s="67">
        <f t="shared" si="129"/>
        <v>992774.11328626995</v>
      </c>
      <c r="AC56" s="67">
        <f t="shared" si="129"/>
        <v>751481.83766663843</v>
      </c>
      <c r="AD56" s="67">
        <f t="shared" si="129"/>
        <v>422678.48951914685</v>
      </c>
      <c r="AE56" s="67">
        <f t="shared" si="129"/>
        <v>729004.07979015238</v>
      </c>
      <c r="AF56" s="67">
        <f t="shared" si="129"/>
        <v>759292.61294274253</v>
      </c>
      <c r="AG56" s="67">
        <f t="shared" si="129"/>
        <v>790164.66596984304</v>
      </c>
      <c r="AH56" s="67">
        <f t="shared" si="129"/>
        <v>852252.41100147762</v>
      </c>
      <c r="AI56" s="67">
        <f t="shared" si="129"/>
        <v>1067288.3468409593</v>
      </c>
      <c r="AJ56" s="67">
        <f t="shared" si="129"/>
        <v>1107651.6321987945</v>
      </c>
      <c r="AK56" s="67">
        <f t="shared" si="129"/>
        <v>1148795.2212668748</v>
      </c>
      <c r="AL56" s="67">
        <f t="shared" si="129"/>
        <v>1190734.8093448812</v>
      </c>
      <c r="AM56" s="67">
        <f t="shared" si="129"/>
        <v>914492.78023324069</v>
      </c>
      <c r="AN56" s="67">
        <f t="shared" si="129"/>
        <v>517194.6509087052</v>
      </c>
      <c r="AO56" s="67">
        <f t="shared" si="129"/>
        <v>872172.32682626438</v>
      </c>
      <c r="AP56" s="67">
        <f t="shared" si="129"/>
        <v>908854.47143136349</v>
      </c>
      <c r="AQ56" s="67">
        <f t="shared" si="129"/>
        <v>946248.66590164416</v>
      </c>
      <c r="AR56" s="67">
        <f t="shared" si="129"/>
        <v>1021695.2209148873</v>
      </c>
      <c r="AS56" s="67">
        <f t="shared" si="129"/>
        <v>1279495.9427591031</v>
      </c>
      <c r="AT56" s="67">
        <f t="shared" si="129"/>
        <v>1328405.6490432553</v>
      </c>
      <c r="AU56" s="67">
        <f t="shared" si="129"/>
        <v>1378266.7777940566</v>
      </c>
      <c r="AV56" s="67">
        <f t="shared" si="129"/>
        <v>1429098.2881122138</v>
      </c>
      <c r="AW56" s="67">
        <f t="shared" si="129"/>
        <v>1113070.7883352099</v>
      </c>
      <c r="AX56" s="67">
        <f t="shared" si="129"/>
        <v>632841.01433177746</v>
      </c>
      <c r="AY56" s="67">
        <f t="shared" si="129"/>
        <v>1044316.3835766779</v>
      </c>
      <c r="AZ56" s="67">
        <f t="shared" si="129"/>
        <v>1088793.469376992</v>
      </c>
      <c r="BA56" s="67">
        <f t="shared" si="129"/>
        <v>1134137.8676865238</v>
      </c>
      <c r="BB56" s="67">
        <f t="shared" si="129"/>
        <v>1225867.0591930533</v>
      </c>
      <c r="BC56" s="67">
        <f t="shared" si="129"/>
        <v>1535236.1607504806</v>
      </c>
      <c r="BD56" s="67">
        <f t="shared" si="129"/>
        <v>1594558.2534679542</v>
      </c>
      <c r="BE56" s="67">
        <f t="shared" si="129"/>
        <v>1655038.5411370345</v>
      </c>
      <c r="BF56" s="67">
        <f t="shared" si="129"/>
        <v>1716699.9398186323</v>
      </c>
      <c r="BG56" s="67">
        <f t="shared" si="129"/>
        <v>1354969.887753367</v>
      </c>
      <c r="BH56" s="67">
        <f t="shared" si="129"/>
        <v>774201.23865405377</v>
      </c>
      <c r="BI56" s="67">
        <f t="shared" si="129"/>
        <v>1251727.9494504882</v>
      </c>
      <c r="BJ56" s="67">
        <f t="shared" si="129"/>
        <v>1305693.3154836909</v>
      </c>
      <c r="BK56" s="67">
        <f t="shared" si="129"/>
        <v>1360713.6625796976</v>
      </c>
    </row>
    <row r="57" spans="1:63" ht="15.75" thickBot="1">
      <c r="A57" s="28" t="s">
        <v>29</v>
      </c>
      <c r="B57" s="29" t="s">
        <v>14</v>
      </c>
      <c r="C57" s="59">
        <f>-C3</f>
        <v>-17280000</v>
      </c>
      <c r="D57" s="59">
        <f>D56+D48</f>
        <v>964008</v>
      </c>
      <c r="E57" s="59">
        <f t="shared" ref="E57:BK57" si="130">E56+E48</f>
        <v>986528.15999999992</v>
      </c>
      <c r="F57" s="59">
        <f t="shared" si="130"/>
        <v>1009427.9232000001</v>
      </c>
      <c r="G57" s="59">
        <f t="shared" si="130"/>
        <v>1032716.1176640003</v>
      </c>
      <c r="H57" s="59">
        <f t="shared" si="130"/>
        <v>1056401.7178972804</v>
      </c>
      <c r="I57" s="59">
        <f t="shared" si="130"/>
        <v>1098479.9620449122</v>
      </c>
      <c r="J57" s="59">
        <f t="shared" si="130"/>
        <v>1141389.7409922897</v>
      </c>
      <c r="K57" s="59">
        <f t="shared" si="130"/>
        <v>1185162.0723365499</v>
      </c>
      <c r="L57" s="59">
        <f t="shared" si="130"/>
        <v>1229828.4665018669</v>
      </c>
      <c r="M57" s="59">
        <f>M56+M48-M3</f>
        <v>-5745986.9144500839</v>
      </c>
      <c r="N57" s="59">
        <f>N56+N48</f>
        <v>1217544.7906431791</v>
      </c>
      <c r="O57" s="59">
        <f t="shared" si="130"/>
        <v>1369514.9019735833</v>
      </c>
      <c r="P57" s="59">
        <f t="shared" si="130"/>
        <v>1418083.1430020097</v>
      </c>
      <c r="Q57" s="59">
        <f t="shared" si="130"/>
        <v>1467711.0299201626</v>
      </c>
      <c r="R57" s="59">
        <f t="shared" si="130"/>
        <v>1518433.4170653829</v>
      </c>
      <c r="S57" s="59">
        <f t="shared" si="130"/>
        <v>1345717.2169251195</v>
      </c>
      <c r="T57" s="59">
        <f t="shared" si="130"/>
        <v>1077200.520066085</v>
      </c>
      <c r="U57" s="59">
        <f t="shared" si="130"/>
        <v>1307826.3626395003</v>
      </c>
      <c r="V57" s="59">
        <f t="shared" si="130"/>
        <v>1334787.4781618519</v>
      </c>
      <c r="W57" s="59">
        <f>W56+W48-W3</f>
        <v>-7196793.3094455525</v>
      </c>
      <c r="X57" s="59">
        <f>X56+X48</f>
        <v>1567167.4084581509</v>
      </c>
      <c r="Y57" s="59">
        <f t="shared" si="130"/>
        <v>1746665.7750072661</v>
      </c>
      <c r="Z57" s="59">
        <f t="shared" si="130"/>
        <v>1780027.562153657</v>
      </c>
      <c r="AA57" s="59">
        <f t="shared" si="130"/>
        <v>1814027.9049872237</v>
      </c>
      <c r="AB57" s="59">
        <f t="shared" si="130"/>
        <v>1848679.813369802</v>
      </c>
      <c r="AC57" s="59">
        <f t="shared" si="130"/>
        <v>1607387.5377501706</v>
      </c>
      <c r="AD57" s="59">
        <f t="shared" si="130"/>
        <v>1278584.1896026789</v>
      </c>
      <c r="AE57" s="59">
        <f t="shared" si="130"/>
        <v>1584909.7798736845</v>
      </c>
      <c r="AF57" s="59">
        <f t="shared" si="130"/>
        <v>1615198.3130262746</v>
      </c>
      <c r="AG57" s="59">
        <f>AG56+AG48-AG3</f>
        <v>-8787372.3583819419</v>
      </c>
      <c r="AH57" s="59">
        <f>AH56+AH48</f>
        <v>1895596.6834450092</v>
      </c>
      <c r="AI57" s="59">
        <f t="shared" si="130"/>
        <v>2110632.6192844911</v>
      </c>
      <c r="AJ57" s="59">
        <f t="shared" si="130"/>
        <v>2150995.9046423258</v>
      </c>
      <c r="AK57" s="59">
        <f t="shared" si="130"/>
        <v>2192139.4937104061</v>
      </c>
      <c r="AL57" s="59">
        <f t="shared" si="130"/>
        <v>2234079.0817884128</v>
      </c>
      <c r="AM57" s="59">
        <f t="shared" si="130"/>
        <v>1957837.0526767722</v>
      </c>
      <c r="AN57" s="59">
        <f t="shared" si="130"/>
        <v>1560538.9233522369</v>
      </c>
      <c r="AO57" s="59">
        <f t="shared" si="130"/>
        <v>1915516.5992697959</v>
      </c>
      <c r="AP57" s="59">
        <f t="shared" si="130"/>
        <v>1952198.7438748949</v>
      </c>
      <c r="AQ57" s="59">
        <f>AQ56+AQ48-AQ3</f>
        <v>-10728715.524076371</v>
      </c>
      <c r="AR57" s="59">
        <f>AR56+AR48</f>
        <v>2293526.0671570417</v>
      </c>
      <c r="AS57" s="59">
        <f t="shared" si="130"/>
        <v>2551326.7890012576</v>
      </c>
      <c r="AT57" s="59">
        <f t="shared" si="130"/>
        <v>2600236.4952854095</v>
      </c>
      <c r="AU57" s="59">
        <f t="shared" si="130"/>
        <v>2650097.6240362111</v>
      </c>
      <c r="AV57" s="59">
        <f t="shared" si="130"/>
        <v>2700929.1343543683</v>
      </c>
      <c r="AW57" s="59">
        <f t="shared" si="130"/>
        <v>2384901.6345773647</v>
      </c>
      <c r="AX57" s="59">
        <f t="shared" si="130"/>
        <v>1904671.8605739321</v>
      </c>
      <c r="AY57" s="59">
        <f t="shared" si="130"/>
        <v>2316147.2298188321</v>
      </c>
      <c r="AZ57" s="59">
        <f t="shared" si="130"/>
        <v>2360624.3156191465</v>
      </c>
      <c r="BA57" s="59">
        <f>BA56+BA48-BA3</f>
        <v>-13097578.333535284</v>
      </c>
      <c r="BB57" s="59">
        <f>BB56+BB48</f>
        <v>2776221.7639394496</v>
      </c>
      <c r="BC57" s="59">
        <f t="shared" si="130"/>
        <v>3085590.8654968766</v>
      </c>
      <c r="BD57" s="59">
        <f t="shared" si="130"/>
        <v>3144912.9582143505</v>
      </c>
      <c r="BE57" s="59">
        <f t="shared" si="130"/>
        <v>3205393.2458834308</v>
      </c>
      <c r="BF57" s="59">
        <f t="shared" si="130"/>
        <v>3267054.6445650286</v>
      </c>
      <c r="BG57" s="59">
        <f t="shared" si="130"/>
        <v>2905324.5924997632</v>
      </c>
      <c r="BH57" s="59">
        <f t="shared" si="130"/>
        <v>2324555.9434004501</v>
      </c>
      <c r="BI57" s="59">
        <f t="shared" si="130"/>
        <v>2802082.6541968845</v>
      </c>
      <c r="BJ57" s="59">
        <f t="shared" si="130"/>
        <v>2856048.0202300875</v>
      </c>
      <c r="BK57" s="59">
        <f t="shared" si="130"/>
        <v>2911068.3673260938</v>
      </c>
    </row>
    <row r="58" spans="1:63">
      <c r="A58" s="26" t="s">
        <v>30</v>
      </c>
      <c r="B58" s="18" t="s">
        <v>5</v>
      </c>
      <c r="C58" s="63">
        <f>C57</f>
        <v>-17280000</v>
      </c>
      <c r="D58" s="62">
        <f>C58+D57</f>
        <v>-16315992</v>
      </c>
      <c r="E58" s="62">
        <f t="shared" ref="E58:BK58" si="131">D58+E57</f>
        <v>-15329463.84</v>
      </c>
      <c r="F58" s="62">
        <f t="shared" si="131"/>
        <v>-14320035.9168</v>
      </c>
      <c r="G58" s="62">
        <f t="shared" si="131"/>
        <v>-13287319.799136</v>
      </c>
      <c r="H58" s="62">
        <f t="shared" si="131"/>
        <v>-12230918.081238719</v>
      </c>
      <c r="I58" s="62">
        <f t="shared" si="131"/>
        <v>-11132438.119193807</v>
      </c>
      <c r="J58" s="62">
        <f t="shared" si="131"/>
        <v>-9991048.3782015182</v>
      </c>
      <c r="K58" s="62">
        <f t="shared" si="131"/>
        <v>-8805886.3058649674</v>
      </c>
      <c r="L58" s="62">
        <f t="shared" si="131"/>
        <v>-7576057.8393631</v>
      </c>
      <c r="M58" s="62">
        <f t="shared" si="131"/>
        <v>-13322044.753813185</v>
      </c>
      <c r="N58" s="62">
        <f t="shared" si="131"/>
        <v>-12104499.963170005</v>
      </c>
      <c r="O58" s="62">
        <f t="shared" si="131"/>
        <v>-10734985.061196422</v>
      </c>
      <c r="P58" s="62">
        <f t="shared" si="131"/>
        <v>-9316901.9181944132</v>
      </c>
      <c r="Q58" s="62">
        <f t="shared" si="131"/>
        <v>-7849190.8882742506</v>
      </c>
      <c r="R58" s="62">
        <f t="shared" si="131"/>
        <v>-6330757.4712088676</v>
      </c>
      <c r="S58" s="62">
        <f t="shared" si="131"/>
        <v>-4985040.2542837486</v>
      </c>
      <c r="T58" s="62">
        <f t="shared" si="131"/>
        <v>-3907839.7342176633</v>
      </c>
      <c r="U58" s="62">
        <f t="shared" si="131"/>
        <v>-2600013.371578163</v>
      </c>
      <c r="V58" s="62">
        <f t="shared" si="131"/>
        <v>-1265225.8934163111</v>
      </c>
      <c r="W58" s="62">
        <f t="shared" si="131"/>
        <v>-8462019.2028618641</v>
      </c>
      <c r="X58" s="62">
        <f t="shared" si="131"/>
        <v>-6894851.7944037132</v>
      </c>
      <c r="Y58" s="62">
        <f t="shared" si="131"/>
        <v>-5148186.0193964466</v>
      </c>
      <c r="Z58" s="62">
        <f t="shared" si="131"/>
        <v>-3368158.4572427897</v>
      </c>
      <c r="AA58" s="62">
        <f t="shared" si="131"/>
        <v>-1554130.552255566</v>
      </c>
      <c r="AB58" s="62">
        <f t="shared" si="131"/>
        <v>294549.26111423597</v>
      </c>
      <c r="AC58" s="62">
        <f t="shared" si="131"/>
        <v>1901936.7988644065</v>
      </c>
      <c r="AD58" s="62">
        <f t="shared" si="131"/>
        <v>3180520.9884670852</v>
      </c>
      <c r="AE58" s="62">
        <f t="shared" si="131"/>
        <v>4765430.7683407702</v>
      </c>
      <c r="AF58" s="62">
        <f t="shared" si="131"/>
        <v>6380629.0813670447</v>
      </c>
      <c r="AG58" s="62">
        <f t="shared" si="131"/>
        <v>-2406743.2770148972</v>
      </c>
      <c r="AH58" s="62">
        <f t="shared" si="131"/>
        <v>-511146.59356988803</v>
      </c>
      <c r="AI58" s="62">
        <f t="shared" si="131"/>
        <v>1599486.025714603</v>
      </c>
      <c r="AJ58" s="62">
        <f t="shared" si="131"/>
        <v>3750481.9303569291</v>
      </c>
      <c r="AK58" s="62">
        <f t="shared" si="131"/>
        <v>5942621.4240673352</v>
      </c>
      <c r="AL58" s="62">
        <f t="shared" si="131"/>
        <v>8176700.5058557484</v>
      </c>
      <c r="AM58" s="62">
        <f t="shared" si="131"/>
        <v>10134537.558532521</v>
      </c>
      <c r="AN58" s="62">
        <f t="shared" si="131"/>
        <v>11695076.481884759</v>
      </c>
      <c r="AO58" s="62">
        <f t="shared" si="131"/>
        <v>13610593.081154555</v>
      </c>
      <c r="AP58" s="62">
        <f t="shared" si="131"/>
        <v>15562791.82502945</v>
      </c>
      <c r="AQ58" s="62">
        <f t="shared" si="131"/>
        <v>4834076.300953079</v>
      </c>
      <c r="AR58" s="62">
        <f t="shared" si="131"/>
        <v>7127602.3681101203</v>
      </c>
      <c r="AS58" s="62">
        <f t="shared" si="131"/>
        <v>9678929.1571113784</v>
      </c>
      <c r="AT58" s="62">
        <f t="shared" si="131"/>
        <v>12279165.652396787</v>
      </c>
      <c r="AU58" s="62">
        <f t="shared" si="131"/>
        <v>14929263.276432998</v>
      </c>
      <c r="AV58" s="62">
        <f t="shared" si="131"/>
        <v>17630192.410787366</v>
      </c>
      <c r="AW58" s="62">
        <f t="shared" si="131"/>
        <v>20015094.04536473</v>
      </c>
      <c r="AX58" s="62">
        <f t="shared" si="131"/>
        <v>21919765.905938663</v>
      </c>
      <c r="AY58" s="62">
        <f t="shared" si="131"/>
        <v>24235913.135757495</v>
      </c>
      <c r="AZ58" s="62">
        <f t="shared" si="131"/>
        <v>26596537.451376639</v>
      </c>
      <c r="BA58" s="62">
        <f t="shared" si="131"/>
        <v>13498959.117841356</v>
      </c>
      <c r="BB58" s="62">
        <f t="shared" si="131"/>
        <v>16275180.881780805</v>
      </c>
      <c r="BC58" s="62">
        <f t="shared" si="131"/>
        <v>19360771.747277681</v>
      </c>
      <c r="BD58" s="62">
        <f t="shared" si="131"/>
        <v>22505684.705492031</v>
      </c>
      <c r="BE58" s="62">
        <f t="shared" si="131"/>
        <v>25711077.951375462</v>
      </c>
      <c r="BF58" s="62">
        <f t="shared" si="131"/>
        <v>28978132.595940489</v>
      </c>
      <c r="BG58" s="62">
        <f t="shared" si="131"/>
        <v>31883457.188440252</v>
      </c>
      <c r="BH58" s="62">
        <f t="shared" si="131"/>
        <v>34208013.131840706</v>
      </c>
      <c r="BI58" s="62">
        <f t="shared" si="131"/>
        <v>37010095.786037594</v>
      </c>
      <c r="BJ58" s="62">
        <f t="shared" si="131"/>
        <v>39866143.806267679</v>
      </c>
      <c r="BK58" s="62">
        <f t="shared" si="131"/>
        <v>42777212.173593774</v>
      </c>
    </row>
    <row r="59" spans="1:63">
      <c r="A59" s="26" t="s">
        <v>47</v>
      </c>
      <c r="B59" s="18" t="s">
        <v>14</v>
      </c>
      <c r="C59" s="61">
        <f>-C3</f>
        <v>-17280000</v>
      </c>
      <c r="D59" s="61">
        <f t="shared" ref="D59:AI59" si="132">D57/((1+(D4/100))^D1)</f>
        <v>909441.50943396217</v>
      </c>
      <c r="E59" s="61">
        <f t="shared" si="132"/>
        <v>878006.55037379835</v>
      </c>
      <c r="F59" s="61">
        <f t="shared" si="132"/>
        <v>847535.14914996934</v>
      </c>
      <c r="G59" s="61">
        <f t="shared" si="132"/>
        <v>818007.89272542449</v>
      </c>
      <c r="H59" s="61">
        <f t="shared" si="132"/>
        <v>789404.81752848544</v>
      </c>
      <c r="I59" s="61">
        <f t="shared" si="132"/>
        <v>774385.02770533634</v>
      </c>
      <c r="J59" s="61">
        <f t="shared" si="132"/>
        <v>759089.36666247796</v>
      </c>
      <c r="K59" s="61">
        <f t="shared" si="132"/>
        <v>743585.34622906812</v>
      </c>
      <c r="L59" s="61">
        <f t="shared" si="132"/>
        <v>727933.57972794189</v>
      </c>
      <c r="M59" s="61">
        <f t="shared" si="132"/>
        <v>-3208529.0812515412</v>
      </c>
      <c r="N59" s="61">
        <f t="shared" si="132"/>
        <v>641387.40731637902</v>
      </c>
      <c r="O59" s="61">
        <f t="shared" si="132"/>
        <v>680606.94924302993</v>
      </c>
      <c r="P59" s="61">
        <f t="shared" si="132"/>
        <v>664852.71422356728</v>
      </c>
      <c r="Q59" s="61">
        <f t="shared" si="132"/>
        <v>649170.00396437093</v>
      </c>
      <c r="R59" s="61">
        <f t="shared" si="132"/>
        <v>633589.21199466113</v>
      </c>
      <c r="S59" s="61">
        <f t="shared" si="132"/>
        <v>529736.58137087023</v>
      </c>
      <c r="T59" s="61">
        <f t="shared" si="132"/>
        <v>400033.94484668091</v>
      </c>
      <c r="U59" s="61">
        <f t="shared" si="132"/>
        <v>458188.84602584015</v>
      </c>
      <c r="V59" s="61">
        <f t="shared" si="132"/>
        <v>441164.62778397469</v>
      </c>
      <c r="W59" s="61">
        <f t="shared" si="132"/>
        <v>-2243994.1723072692</v>
      </c>
      <c r="X59" s="61">
        <f t="shared" si="132"/>
        <v>460990.76016893034</v>
      </c>
      <c r="Y59" s="61">
        <f t="shared" si="132"/>
        <v>484708.65515967534</v>
      </c>
      <c r="Z59" s="61">
        <f t="shared" si="132"/>
        <v>466006.34069317556</v>
      </c>
      <c r="AA59" s="61">
        <f t="shared" si="132"/>
        <v>448025.97861134575</v>
      </c>
      <c r="AB59" s="61">
        <f t="shared" si="132"/>
        <v>430739.86475536053</v>
      </c>
      <c r="AC59" s="61">
        <f t="shared" si="132"/>
        <v>353319.90092907357</v>
      </c>
      <c r="AD59" s="61">
        <f t="shared" si="132"/>
        <v>265137.38444406982</v>
      </c>
      <c r="AE59" s="61">
        <f t="shared" si="132"/>
        <v>310056.12702331325</v>
      </c>
      <c r="AF59" s="61">
        <f t="shared" si="132"/>
        <v>298095.7331112987</v>
      </c>
      <c r="AG59" s="61">
        <f t="shared" si="132"/>
        <v>-1529970.5516783691</v>
      </c>
      <c r="AH59" s="61">
        <f t="shared" si="132"/>
        <v>311360.93085695722</v>
      </c>
      <c r="AI59" s="61">
        <f t="shared" si="132"/>
        <v>327058.13603406696</v>
      </c>
      <c r="AJ59" s="61">
        <f t="shared" ref="AJ59:BK59" si="133">AJ57/((1+(AJ4/100))^AJ1)</f>
        <v>314445.96759868343</v>
      </c>
      <c r="AK59" s="61">
        <f t="shared" si="133"/>
        <v>302321.31461970625</v>
      </c>
      <c r="AL59" s="61">
        <f t="shared" si="133"/>
        <v>290665.34663945588</v>
      </c>
      <c r="AM59" s="61">
        <f t="shared" si="133"/>
        <v>240306.43126204467</v>
      </c>
      <c r="AN59" s="61">
        <f t="shared" si="133"/>
        <v>180699.76619003341</v>
      </c>
      <c r="AO59" s="61">
        <f t="shared" si="133"/>
        <v>209248.83066946504</v>
      </c>
      <c r="AP59" s="61">
        <f t="shared" si="133"/>
        <v>201184.85468459269</v>
      </c>
      <c r="AQ59" s="61">
        <f t="shared" si="133"/>
        <v>-1043069.1945529109</v>
      </c>
      <c r="AR59" s="61">
        <f t="shared" si="133"/>
        <v>210360.02058065333</v>
      </c>
      <c r="AS59" s="61">
        <f t="shared" si="133"/>
        <v>220759.67602885287</v>
      </c>
      <c r="AT59" s="61">
        <f t="shared" si="133"/>
        <v>212256.32622159968</v>
      </c>
      <c r="AU59" s="61">
        <f t="shared" si="133"/>
        <v>204081.57678371662</v>
      </c>
      <c r="AV59" s="61">
        <f t="shared" si="133"/>
        <v>196222.70242249168</v>
      </c>
      <c r="AW59" s="61">
        <f t="shared" si="133"/>
        <v>163455.92553521943</v>
      </c>
      <c r="AX59" s="61">
        <f t="shared" si="133"/>
        <v>123152.85891895006</v>
      </c>
      <c r="AY59" s="61">
        <f t="shared" si="133"/>
        <v>141281.28291290559</v>
      </c>
      <c r="AZ59" s="61">
        <f t="shared" si="133"/>
        <v>135843.69257718668</v>
      </c>
      <c r="BA59" s="61">
        <f t="shared" si="133"/>
        <v>-711046.07149341237</v>
      </c>
      <c r="BB59" s="61">
        <f t="shared" si="133"/>
        <v>142185.40717369443</v>
      </c>
      <c r="BC59" s="61">
        <f t="shared" si="133"/>
        <v>149084.79291951784</v>
      </c>
      <c r="BD59" s="61">
        <f t="shared" si="133"/>
        <v>143350.02431330871</v>
      </c>
      <c r="BE59" s="61">
        <f t="shared" si="133"/>
        <v>137836.61311117807</v>
      </c>
      <c r="BF59" s="61">
        <f t="shared" si="133"/>
        <v>132535.9846559893</v>
      </c>
      <c r="BG59" s="61">
        <f t="shared" si="133"/>
        <v>111190.12166266245</v>
      </c>
      <c r="BH59" s="61">
        <f t="shared" si="133"/>
        <v>83927.769718544558</v>
      </c>
      <c r="BI59" s="61">
        <f t="shared" si="133"/>
        <v>95442.269186221514</v>
      </c>
      <c r="BJ59" s="61">
        <f t="shared" si="133"/>
        <v>91773.956379794719</v>
      </c>
      <c r="BK59" s="61">
        <f t="shared" si="133"/>
        <v>88247.109513335585</v>
      </c>
    </row>
    <row r="60" spans="1:63">
      <c r="A60" s="26" t="s">
        <v>48</v>
      </c>
      <c r="B60" s="18" t="s">
        <v>5</v>
      </c>
      <c r="C60" s="62">
        <f>C59</f>
        <v>-17280000</v>
      </c>
      <c r="D60" s="62">
        <f>C60+D59</f>
        <v>-16370558.490566038</v>
      </c>
      <c r="E60" s="62">
        <f t="shared" ref="E60:BK60" si="134">D60+E59</f>
        <v>-15492551.940192239</v>
      </c>
      <c r="F60" s="62">
        <f t="shared" si="134"/>
        <v>-14645016.79104227</v>
      </c>
      <c r="G60" s="62">
        <f t="shared" si="134"/>
        <v>-13827008.898316845</v>
      </c>
      <c r="H60" s="62">
        <f t="shared" si="134"/>
        <v>-13037604.080788359</v>
      </c>
      <c r="I60" s="62">
        <f t="shared" si="134"/>
        <v>-12263219.053083023</v>
      </c>
      <c r="J60" s="62">
        <f t="shared" si="134"/>
        <v>-11504129.686420545</v>
      </c>
      <c r="K60" s="62">
        <f t="shared" si="134"/>
        <v>-10760544.340191476</v>
      </c>
      <c r="L60" s="62">
        <f t="shared" si="134"/>
        <v>-10032610.760463534</v>
      </c>
      <c r="M60" s="62">
        <f t="shared" si="134"/>
        <v>-13241139.841715075</v>
      </c>
      <c r="N60" s="62">
        <f t="shared" si="134"/>
        <v>-12599752.434398696</v>
      </c>
      <c r="O60" s="62">
        <f t="shared" si="134"/>
        <v>-11919145.485155666</v>
      </c>
      <c r="P60" s="62">
        <f t="shared" si="134"/>
        <v>-11254292.770932099</v>
      </c>
      <c r="Q60" s="62">
        <f t="shared" si="134"/>
        <v>-10605122.766967729</v>
      </c>
      <c r="R60" s="62">
        <f t="shared" si="134"/>
        <v>-9971533.5549730677</v>
      </c>
      <c r="S60" s="62">
        <f t="shared" si="134"/>
        <v>-9441796.9736021981</v>
      </c>
      <c r="T60" s="62">
        <f t="shared" si="134"/>
        <v>-9041763.0287555177</v>
      </c>
      <c r="U60" s="62">
        <f t="shared" si="134"/>
        <v>-8583574.1827296782</v>
      </c>
      <c r="V60" s="62">
        <f t="shared" si="134"/>
        <v>-8142409.5549457036</v>
      </c>
      <c r="W60" s="62">
        <f t="shared" si="134"/>
        <v>-10386403.727252973</v>
      </c>
      <c r="X60" s="62">
        <f t="shared" si="134"/>
        <v>-9925412.9670840427</v>
      </c>
      <c r="Y60" s="62">
        <f t="shared" si="134"/>
        <v>-9440704.3119243681</v>
      </c>
      <c r="Z60" s="62">
        <f t="shared" si="134"/>
        <v>-8974697.9712311924</v>
      </c>
      <c r="AA60" s="62">
        <f t="shared" si="134"/>
        <v>-8526671.992619846</v>
      </c>
      <c r="AB60" s="62">
        <f t="shared" si="134"/>
        <v>-8095932.1278644856</v>
      </c>
      <c r="AC60" s="62">
        <f t="shared" si="134"/>
        <v>-7742612.2269354118</v>
      </c>
      <c r="AD60" s="62">
        <f t="shared" si="134"/>
        <v>-7477474.8424913418</v>
      </c>
      <c r="AE60" s="62">
        <f t="shared" si="134"/>
        <v>-7167418.7154680286</v>
      </c>
      <c r="AF60" s="62">
        <f t="shared" si="134"/>
        <v>-6869322.9823567299</v>
      </c>
      <c r="AG60" s="62">
        <f t="shared" si="134"/>
        <v>-8399293.5340350997</v>
      </c>
      <c r="AH60" s="62">
        <f t="shared" si="134"/>
        <v>-8087932.6031781426</v>
      </c>
      <c r="AI60" s="62">
        <f t="shared" si="134"/>
        <v>-7760874.4671440758</v>
      </c>
      <c r="AJ60" s="62">
        <f t="shared" si="134"/>
        <v>-7446428.4995453926</v>
      </c>
      <c r="AK60" s="62">
        <f t="shared" si="134"/>
        <v>-7144107.1849256866</v>
      </c>
      <c r="AL60" s="62">
        <f t="shared" si="134"/>
        <v>-6853441.8382862303</v>
      </c>
      <c r="AM60" s="62">
        <f t="shared" si="134"/>
        <v>-6613135.4070241861</v>
      </c>
      <c r="AN60" s="62">
        <f t="shared" si="134"/>
        <v>-6432435.6408341527</v>
      </c>
      <c r="AO60" s="62">
        <f t="shared" si="134"/>
        <v>-6223186.8101646872</v>
      </c>
      <c r="AP60" s="62">
        <f t="shared" si="134"/>
        <v>-6022001.955480095</v>
      </c>
      <c r="AQ60" s="62">
        <f t="shared" si="134"/>
        <v>-7065071.1500330055</v>
      </c>
      <c r="AR60" s="62">
        <f t="shared" si="134"/>
        <v>-6854711.1294523524</v>
      </c>
      <c r="AS60" s="62">
        <f t="shared" si="134"/>
        <v>-6633951.4534234991</v>
      </c>
      <c r="AT60" s="62">
        <f t="shared" si="134"/>
        <v>-6421695.1272018999</v>
      </c>
      <c r="AU60" s="62">
        <f t="shared" si="134"/>
        <v>-6217613.5504181832</v>
      </c>
      <c r="AV60" s="62">
        <f t="shared" si="134"/>
        <v>-6021390.8479956919</v>
      </c>
      <c r="AW60" s="62">
        <f t="shared" si="134"/>
        <v>-5857934.9224604722</v>
      </c>
      <c r="AX60" s="62">
        <f t="shared" si="134"/>
        <v>-5734782.0635415222</v>
      </c>
      <c r="AY60" s="62">
        <f t="shared" si="134"/>
        <v>-5593500.7806286169</v>
      </c>
      <c r="AZ60" s="62">
        <f t="shared" si="134"/>
        <v>-5457657.0880514299</v>
      </c>
      <c r="BA60" s="62">
        <f t="shared" si="134"/>
        <v>-6168703.1595448423</v>
      </c>
      <c r="BB60" s="62">
        <f t="shared" si="134"/>
        <v>-6026517.7523711482</v>
      </c>
      <c r="BC60" s="62">
        <f t="shared" si="134"/>
        <v>-5877432.9594516307</v>
      </c>
      <c r="BD60" s="62">
        <f t="shared" si="134"/>
        <v>-5734082.9351383224</v>
      </c>
      <c r="BE60" s="62">
        <f t="shared" si="134"/>
        <v>-5596246.322027144</v>
      </c>
      <c r="BF60" s="62">
        <f t="shared" si="134"/>
        <v>-5463710.3373711547</v>
      </c>
      <c r="BG60" s="62">
        <f t="shared" si="134"/>
        <v>-5352520.2157084923</v>
      </c>
      <c r="BH60" s="62">
        <f t="shared" si="134"/>
        <v>-5268592.4459899478</v>
      </c>
      <c r="BI60" s="62">
        <f t="shared" si="134"/>
        <v>-5173150.1768037267</v>
      </c>
      <c r="BJ60" s="62">
        <f t="shared" si="134"/>
        <v>-5081376.2204239322</v>
      </c>
      <c r="BK60" s="62">
        <f t="shared" si="134"/>
        <v>-4993129.1109105963</v>
      </c>
    </row>
    <row r="62" spans="1:63">
      <c r="A62" s="26" t="s">
        <v>58</v>
      </c>
      <c r="B62" s="68">
        <f>IRR(C57:BK57,0.01)</f>
        <v>4.2004532356442761E-2</v>
      </c>
    </row>
    <row r="63" spans="1:63">
      <c r="A63" s="41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A11" sqref="A11"/>
    </sheetView>
  </sheetViews>
  <sheetFormatPr defaultRowHeight="15"/>
  <cols>
    <col min="1" max="1" width="29.7109375" bestFit="1" customWidth="1"/>
    <col min="2" max="3" width="14.85546875" bestFit="1" customWidth="1"/>
    <col min="4" max="4" width="15.85546875" bestFit="1" customWidth="1"/>
    <col min="5" max="5" width="15.5703125" bestFit="1" customWidth="1"/>
  </cols>
  <sheetData>
    <row r="1" spans="1:5">
      <c r="A1" s="69" t="s">
        <v>67</v>
      </c>
      <c r="B1" s="70" t="s">
        <v>75</v>
      </c>
      <c r="C1" s="70" t="s">
        <v>76</v>
      </c>
      <c r="D1" s="70" t="s">
        <v>77</v>
      </c>
      <c r="E1" s="70" t="s">
        <v>68</v>
      </c>
    </row>
    <row r="2" spans="1:5">
      <c r="A2" s="69" t="s">
        <v>69</v>
      </c>
      <c r="B2" s="69" t="s">
        <v>78</v>
      </c>
      <c r="C2" s="69" t="s">
        <v>81</v>
      </c>
      <c r="D2" s="69" t="s">
        <v>71</v>
      </c>
      <c r="E2" s="69" t="s">
        <v>83</v>
      </c>
    </row>
    <row r="3" spans="1:5">
      <c r="A3" s="69" t="s">
        <v>70</v>
      </c>
      <c r="B3" s="69" t="s">
        <v>80</v>
      </c>
      <c r="C3" s="69" t="s">
        <v>82</v>
      </c>
      <c r="D3" s="69" t="s">
        <v>72</v>
      </c>
      <c r="E3" s="69" t="s">
        <v>79</v>
      </c>
    </row>
    <row r="4" spans="1:5">
      <c r="A4" s="69" t="s">
        <v>73</v>
      </c>
      <c r="B4" s="71">
        <f>PHS!BK54*1000</f>
        <v>4682617964.3148298</v>
      </c>
      <c r="C4" s="71">
        <f>'AA-CAES'!BK54*1000</f>
        <v>3816263618.4127083</v>
      </c>
      <c r="D4" s="71">
        <f>LAES!BK54*1000</f>
        <v>10952533082.877966</v>
      </c>
      <c r="E4" s="71">
        <f>'Li-ion'!BK60*1000</f>
        <v>-4993129110.9105959</v>
      </c>
    </row>
    <row r="5" spans="1:5">
      <c r="A5" s="69" t="s">
        <v>74</v>
      </c>
      <c r="B5" s="72">
        <f>PHS!B56</f>
        <v>8.1529675940192795E-2</v>
      </c>
      <c r="C5" s="72">
        <f>'AA-CAES'!B56</f>
        <v>7.9221931348988001E-2</v>
      </c>
      <c r="D5" s="72">
        <f>LAES!B56</f>
        <v>0.19446152824920729</v>
      </c>
      <c r="E5" s="72">
        <f>'Li-ion'!B62</f>
        <v>4.2004532356442761E-2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PHS</vt:lpstr>
      <vt:lpstr>AA-CAES</vt:lpstr>
      <vt:lpstr>LAES</vt:lpstr>
      <vt:lpstr>Li-ion</vt:lpstr>
      <vt:lpstr>Souhrn výsledků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</dc:creator>
  <cp:lastModifiedBy>Filip</cp:lastModifiedBy>
  <dcterms:created xsi:type="dcterms:W3CDTF">2016-04-29T22:58:56Z</dcterms:created>
  <dcterms:modified xsi:type="dcterms:W3CDTF">2016-05-23T12:47:02Z</dcterms:modified>
</cp:coreProperties>
</file>